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32" windowHeight="6288" activeTab="1"/>
  </bookViews>
  <sheets>
    <sheet name="mode d'emploi" sheetId="1" r:id="rId1"/>
    <sheet name="Calcul hono " sheetId="2" r:id="rId2"/>
    <sheet name="presentation m d'o" sheetId="3" r:id="rId3"/>
  </sheets>
  <definedNames>
    <definedName name="_xlfn.SINGLE" hidden="1">#NAME?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S56" authorId="0">
      <text>
        <r>
          <rPr>
            <b/>
            <sz val="9"/>
            <rFont val="Arial"/>
            <family val="0"/>
          </rPr>
          <t>user: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<sst xmlns="http://schemas.openxmlformats.org/spreadsheetml/2006/main" count="2687" uniqueCount="295">
  <si>
    <t>mission non reprise dans le présent projet</t>
  </si>
  <si>
    <t>pour les prestations - petits et moyens dossiers</t>
  </si>
  <si>
    <t>pour les prestations spécifiques voire particulières et gros dossiers</t>
  </si>
  <si>
    <t>mettre un "X" dans mission retenue pour le présent dossier</t>
  </si>
  <si>
    <t>sur la feuille "présentation maître de l'ouvrage" se trouve la synthèse de l'offre détaillée pour ce dernier.</t>
  </si>
  <si>
    <t>X</t>
  </si>
  <si>
    <t>S'assurer de l'accord du MO</t>
  </si>
  <si>
    <t xml:space="preserve">Rapport synthétique sur les dispositions et solutions techniques </t>
  </si>
  <si>
    <t>Enveloppe budgétaire sommaire et provisoire du projet</t>
  </si>
  <si>
    <t>colonne N°2</t>
  </si>
  <si>
    <t>Dans le cas où il ne les exécute pas, l'architecte doit veiller à la réalisation de ces</t>
  </si>
  <si>
    <t xml:space="preserve"> tâches par quelqu'un de compétent).  Dans tous les cas, l'architecte </t>
  </si>
  <si>
    <t>doit s'assurer  de la cohérence des documents.</t>
  </si>
  <si>
    <t>colonne N°3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</si>
  <si>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</si>
  <si>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</si>
  <si>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</si>
  <si>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</si>
  <si>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</si>
  <si>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</si>
  <si>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pondérations de    - 10%   à   + 10%</t>
  </si>
  <si>
    <t>Philosophie générale au point de vue énergétique arrêtées</t>
  </si>
  <si>
    <t>Désignation des partenaires pour le MO</t>
  </si>
  <si>
    <t>Vérification et précision en matière budgétaire</t>
  </si>
  <si>
    <t>Dossier graphique du projet</t>
  </si>
  <si>
    <t>Formalisation de l'accord du MO</t>
  </si>
  <si>
    <t xml:space="preserve">coprs de métier séparés </t>
  </si>
  <si>
    <t xml:space="preserve"> </t>
  </si>
  <si>
    <t xml:space="preserve"> </t>
  </si>
  <si>
    <t>par corps de métier séparés</t>
  </si>
  <si>
    <t>Synthèse des remarques et observations relatives à l'avant-projet sommaire</t>
  </si>
  <si>
    <t xml:space="preserve">Présentations et confrontations avec le MO avec adapatations en conséquence </t>
  </si>
  <si>
    <t xml:space="preserve">Désignation d'intervenants spécifiques complémentaires </t>
  </si>
  <si>
    <t>Questionnement des services de prévention incendie</t>
  </si>
  <si>
    <t>Questionnement des autres intervenants éventuels suivant la spécificité du projet</t>
  </si>
  <si>
    <t>X</t>
  </si>
  <si>
    <t>X</t>
  </si>
  <si>
    <t xml:space="preserve"> </t>
  </si>
  <si>
    <t>mission reprise dans le présent projet</t>
  </si>
  <si>
    <t>pondération N° 2 =suivant spécificité du Maître de l'ouvrage et/ou autres critères</t>
  </si>
  <si>
    <t xml:space="preserve">pondération globale des honoraires demandés </t>
  </si>
  <si>
    <t>(8)</t>
  </si>
  <si>
    <t>Repérage et question. des autres intervenants éventuels suivant spécificité projet</t>
  </si>
  <si>
    <t>offre de service finale avec pondération.</t>
  </si>
  <si>
    <t>offre de service finale avec pondération.</t>
  </si>
  <si>
    <r>
      <t xml:space="preserve">indiquer honoraires </t>
    </r>
    <r>
      <rPr>
        <b/>
        <sz val="10"/>
        <rFont val="Arial"/>
        <family val="2"/>
      </rPr>
      <t xml:space="preserve">"souhaités" </t>
    </r>
    <r>
      <rPr>
        <sz val="10"/>
        <rFont val="Arial"/>
        <family val="0"/>
      </rPr>
      <t>mission complémentaire évenuelle</t>
    </r>
  </si>
  <si>
    <t>Dossier intégration projet (implantation, reportage photo, axono, etc.)</t>
  </si>
  <si>
    <t xml:space="preserve">Constitution du dossier de permis </t>
  </si>
  <si>
    <t>Inroduction du dossier à l'administration</t>
  </si>
  <si>
    <t>Suivi du dossier lors de l'instruction</t>
  </si>
  <si>
    <t>Détails d'exécution</t>
  </si>
  <si>
    <t>Toutes tâches utiles mais non indispensables.</t>
  </si>
  <si>
    <t>Etablissement des clauses administratives et gestion chantier</t>
  </si>
  <si>
    <t>Légende des matériaux et finitions</t>
  </si>
  <si>
    <t>Intégration des prescriptions techniques et performances énergétiques</t>
  </si>
  <si>
    <t xml:space="preserve">Démarches préalables à l'ouverture du chantier </t>
  </si>
  <si>
    <t>Rédaction des cahiers des charges</t>
  </si>
  <si>
    <t>Conformité du cahier des charges avec le projet</t>
  </si>
  <si>
    <t>colonne N°5</t>
  </si>
  <si>
    <t>Missions 1 et 2 peuvent évoluer selon la loi</t>
  </si>
  <si>
    <t>ETUDES PRELIMINAIRES</t>
  </si>
  <si>
    <t>indiquer prix au M2</t>
  </si>
  <si>
    <t>Définition des objectifs budgétaires</t>
  </si>
  <si>
    <t xml:space="preserve">Réajustement du programme et du budget </t>
  </si>
  <si>
    <t>colonne N°4</t>
  </si>
  <si>
    <t>Recherches sur base des études préliminaires</t>
  </si>
  <si>
    <t>Présentations et confrontations avec le MO avec adapatations en conséquence</t>
  </si>
  <si>
    <t>Conformité aux normes et réglements</t>
  </si>
  <si>
    <t>Essais de sol</t>
  </si>
  <si>
    <t>Contrôle des états d'avancement</t>
  </si>
  <si>
    <t>Analyse des décomptes finaux</t>
  </si>
  <si>
    <t>Assistance à la gestion des amendes et pénalités éventuelles diverses</t>
  </si>
  <si>
    <t>Rapport final financier global</t>
  </si>
  <si>
    <t>Toutes tâches nécessaires à l'accomplissement de l'œuvre et à sa bonne exécution.</t>
  </si>
  <si>
    <t>dimensions principales des ouvrages arrêtées ainsi que l'aspect général (volumétrie)</t>
  </si>
  <si>
    <t xml:space="preserve">dispositions techniques répondant au mieux au prog. et intérêts architecturaux </t>
  </si>
  <si>
    <t>Dossier de présentation complémentaire (maquette; image 3d; image de synthèse…)</t>
  </si>
  <si>
    <t>AVANT PROJET SOMMAIRE (APS)</t>
  </si>
  <si>
    <t>AVANT PROJET DETAILLE  (APD)</t>
  </si>
  <si>
    <t>Assistance aux opérations de réception provisoire</t>
  </si>
  <si>
    <t>Réception provisoire</t>
  </si>
  <si>
    <t>Etablissement de la liste des manquements</t>
  </si>
  <si>
    <t>Assistance aux opérations de réception définitive</t>
  </si>
  <si>
    <t>Réception définitive</t>
  </si>
  <si>
    <t>MISSIONS COMPLEMENTAIRES EVENTUELLES</t>
  </si>
  <si>
    <t>Modification éventuelle du projet en cours de travaux</t>
  </si>
  <si>
    <t>Adaptation éventuelle des métrés détaillés</t>
  </si>
  <si>
    <t>nbr pers</t>
  </si>
  <si>
    <t>tot prest</t>
  </si>
  <si>
    <t>tar hor</t>
  </si>
  <si>
    <t xml:space="preserve"> </t>
  </si>
  <si>
    <t>offre de service finale pour PEB</t>
  </si>
  <si>
    <t>(5)</t>
  </si>
  <si>
    <t>pondération N° 1 =suivant complexité du projet et classification annexe</t>
  </si>
  <si>
    <t>indiquer le taux de complexité du projet</t>
  </si>
  <si>
    <t>(6)</t>
  </si>
  <si>
    <t xml:space="preserve"> plans,coupes,façades, gabarits, matériaux et systèmes constructifs arrêtés</t>
  </si>
  <si>
    <t>Dossier de présentation complém. ( maquette; image 3d; image de synthèse;…)</t>
  </si>
  <si>
    <t>PERMIS D'URBANISME (PU)</t>
  </si>
  <si>
    <t>Approbation et signatures de tous les documents requis</t>
  </si>
  <si>
    <t>Permis d'environnement</t>
  </si>
  <si>
    <t>Dossier administratif (visas, annexes, formulaires divers etc.)</t>
  </si>
  <si>
    <t>compléter nombre de personnes, de jours, d'heures, et préciser la tarification souhaitée.. Architecte,collaborateur, dessinateur etc..</t>
  </si>
  <si>
    <t>Assistance du MO lors de négociations et/ou devoirs complémentaires</t>
  </si>
  <si>
    <t xml:space="preserve">Assistance au MO lors de recours </t>
  </si>
  <si>
    <t>DOSSIER D'EXECUTION</t>
  </si>
  <si>
    <t>Choix mode d'exécution ( entreprises séparées-entrepreneur général - autres…)</t>
  </si>
  <si>
    <t>Dossier graphique d'exécution permettant la parfaite compréhension du projet</t>
  </si>
  <si>
    <t>Etablissement des prescriptions techniques, performances,modalités d'exécution</t>
  </si>
  <si>
    <t>Conformité des interventions spécifiques avec le projet</t>
  </si>
  <si>
    <t>Coordination avec techniques spéciales (dce, métrés  prescrip tech)</t>
  </si>
  <si>
    <t>Coordination avec stabilité  (dce, métrés et prescriptions techniques)</t>
  </si>
  <si>
    <t>Choix final de la rénumération et sa pondération pour missions complémentaires éventuelles (3 et/ou 4)</t>
  </si>
  <si>
    <t xml:space="preserve"> </t>
  </si>
  <si>
    <t xml:space="preserve"> </t>
  </si>
  <si>
    <t>Devoirs annexes (incidence,motivation,cadastre,axono,dérogation,….)</t>
  </si>
  <si>
    <t xml:space="preserve">Relevés sommaires </t>
  </si>
  <si>
    <t>Etablissement des métrés détaillés</t>
  </si>
  <si>
    <t>Assistance au MO dans le cadre des commandes d'études spécifiques</t>
  </si>
  <si>
    <t>Visite sur site</t>
  </si>
  <si>
    <t>Esquisses avec maximum trois propositions</t>
  </si>
  <si>
    <t>Reconnaissance de sol</t>
  </si>
  <si>
    <t>Questionnement des services urbanistiques</t>
  </si>
  <si>
    <t>Organisation des consultations et vente/diffusion des dossiers de soumission</t>
  </si>
  <si>
    <t>Rapport énergétique et autres techniques</t>
  </si>
  <si>
    <t>Synthèse des remarques et observations relatives aux études préliminaires</t>
  </si>
  <si>
    <t>Récolte des offres et/ou ouvertures publiques</t>
  </si>
  <si>
    <t>Encodage et analyse des offres</t>
  </si>
  <si>
    <t xml:space="preserve">Rapport de soumission </t>
  </si>
  <si>
    <t>Négociations diverses finales</t>
  </si>
  <si>
    <t>Préparation et signature des contrats d'entreprise</t>
  </si>
  <si>
    <t>catégories 1=-30; 2=-20; 3=-10; 4=0; 5=+10; 6=+20; 7=+30</t>
  </si>
  <si>
    <t>taux de complexité projet: de 1 à 7 suivant classification annexe</t>
  </si>
  <si>
    <t>pondération générale du projet</t>
  </si>
  <si>
    <t>3</t>
  </si>
  <si>
    <t>4</t>
  </si>
  <si>
    <t xml:space="preserve"> </t>
  </si>
  <si>
    <t>X</t>
  </si>
  <si>
    <t>Règlement des notes d'honoraires et factures</t>
  </si>
  <si>
    <t>Réunions régulières pour vérifier la conformité des travaux par rapport à ses plans</t>
  </si>
  <si>
    <t>Rédaction des procès-verbaux de réunions</t>
  </si>
  <si>
    <t>Approbation des PV de chantier</t>
  </si>
  <si>
    <t>Réalisation de détails graphiques éventuels complémentaires</t>
  </si>
  <si>
    <t>Conformité des interventions spécifiques avec le projet de l'architecte</t>
  </si>
  <si>
    <t>Conformité des travaux au PU</t>
  </si>
  <si>
    <t>Vérifications diverses administratives</t>
  </si>
  <si>
    <t>secrétariat,  adminsitratif (heures par semain)</t>
  </si>
  <si>
    <t>corps de métier séparés, organisation et coordination complémentaire</t>
  </si>
  <si>
    <t xml:space="preserve">mission de base </t>
  </si>
  <si>
    <t>1+2</t>
  </si>
  <si>
    <t>1+2+3</t>
  </si>
  <si>
    <t>1+2+3+4</t>
  </si>
  <si>
    <t>ratio/M2</t>
  </si>
  <si>
    <t>Rapport justificatif des solutions techniques</t>
  </si>
  <si>
    <t>Dossier de présentation graphique du projet</t>
  </si>
  <si>
    <t xml:space="preserve">Estimation détaillée </t>
  </si>
  <si>
    <t>Adapations éventuelles au contrat Architecte/MO</t>
  </si>
  <si>
    <t>Assistance technique en cas de carence d'entrepreneur</t>
  </si>
  <si>
    <t>montant travaux</t>
  </si>
  <si>
    <t>nbr hrs</t>
  </si>
  <si>
    <t>nbr jrs</t>
  </si>
  <si>
    <t>TOTAUX</t>
  </si>
  <si>
    <t xml:space="preserve">demandé </t>
  </si>
  <si>
    <t>souhaité</t>
  </si>
  <si>
    <t>CALCUL BRUT DETAILLE</t>
  </si>
  <si>
    <t>(1)</t>
  </si>
  <si>
    <t>(2)</t>
  </si>
  <si>
    <t>(4)</t>
  </si>
  <si>
    <t>(3)</t>
  </si>
  <si>
    <t>"mode d'emploi"</t>
  </si>
  <si>
    <t>colonne N°1</t>
  </si>
  <si>
    <t>Assistance administrative pour obtention de primes, subisdes, autorisations diverses</t>
  </si>
  <si>
    <t>Assistance administrative pour obtention de labels et autres</t>
  </si>
  <si>
    <t>Aménagements intérieurs</t>
  </si>
  <si>
    <t>taux honoraires à titre indicatif</t>
  </si>
  <si>
    <t xml:space="preserve"> nécessaires à l'exécution des travaux.  Il est à rappeler que l'architecte n'est pas soumis à l'obligation </t>
  </si>
  <si>
    <t>M2</t>
  </si>
  <si>
    <t>mission 1 et 2</t>
  </si>
  <si>
    <t>mission 3 et 4</t>
  </si>
  <si>
    <t>3</t>
  </si>
  <si>
    <t>4</t>
  </si>
  <si>
    <t>mission 1et 2</t>
  </si>
  <si>
    <t>mission 3 et 4</t>
  </si>
  <si>
    <t>mission complémentaire 3 et 4</t>
  </si>
  <si>
    <t>Assist. MO pour désign.  partenaires (stabilité, techn. Spéciales coord sécurité,...)</t>
  </si>
  <si>
    <t>Chantier en corps de métier séparés, organisation du DCE</t>
  </si>
  <si>
    <t>Collationnement du dossier "as build"</t>
  </si>
  <si>
    <t>POUVOIR DE DIRECTIVE CHANTIER</t>
  </si>
  <si>
    <t>Coordination avec le responsable sécurité chantier</t>
  </si>
  <si>
    <t>recherches administratives</t>
  </si>
  <si>
    <t xml:space="preserve">Contact clients </t>
  </si>
  <si>
    <t xml:space="preserve">  </t>
  </si>
  <si>
    <t>Etablissement des bordereaux de prix</t>
  </si>
  <si>
    <t>Formalisation des contrats</t>
  </si>
  <si>
    <t>Aménagements des abords</t>
  </si>
  <si>
    <t>Aménagements paysagers</t>
  </si>
  <si>
    <t>PEB</t>
  </si>
  <si>
    <t>totaux par colonne des montants calculés</t>
  </si>
  <si>
    <t>Relevés détaillés sur place</t>
  </si>
  <si>
    <t>Relevés détailles plan de fond</t>
  </si>
  <si>
    <t>Conformité aux normes et réglements et urbanisme</t>
  </si>
  <si>
    <t>Recherches et évolution Avant-projet</t>
  </si>
  <si>
    <t>peb</t>
  </si>
  <si>
    <t>Négociations éventuelles</t>
  </si>
  <si>
    <t>Calcul du PEB préalabre</t>
  </si>
  <si>
    <t>nbr de mois de chantier</t>
  </si>
  <si>
    <t>durée réunion</t>
  </si>
  <si>
    <t>prestations chantier</t>
  </si>
  <si>
    <t>Mise au point d'un organigramme</t>
  </si>
  <si>
    <t>Etablir une convention Architecte/MO</t>
  </si>
  <si>
    <t xml:space="preserve">Examen des documents fournis par le Maître de l'ouvrage </t>
  </si>
  <si>
    <t>Examen des souhaits du MO</t>
  </si>
  <si>
    <t>Examen du programme</t>
  </si>
  <si>
    <t>Etablissement du programme</t>
  </si>
  <si>
    <t>divers 1</t>
  </si>
  <si>
    <t>divers 2</t>
  </si>
  <si>
    <t>divers 3</t>
  </si>
  <si>
    <t>-</t>
  </si>
  <si>
    <t>Assistance au MO pour établissement des différents contrats divers intervenants</t>
  </si>
  <si>
    <t>FINANCES</t>
  </si>
  <si>
    <t xml:space="preserve"> </t>
  </si>
  <si>
    <t>Prest. Compl. pour copies partielles et/ou totales de tout ou pte du dossier.</t>
  </si>
  <si>
    <t xml:space="preserve">indiquer montant travaux </t>
  </si>
  <si>
    <t>cela donne une estimation en surface du porojet</t>
  </si>
  <si>
    <t>(5)</t>
  </si>
  <si>
    <t>(6)</t>
  </si>
  <si>
    <t>(7)</t>
  </si>
  <si>
    <t>Contact clients / préliminaires</t>
  </si>
  <si>
    <t xml:space="preserve"> </t>
  </si>
  <si>
    <t>indication M2 plateau construit</t>
  </si>
  <si>
    <t>Définir, désigner ou faire désigner et vérifier que soit organisés les moyens, la répartition des tâches techniques</t>
  </si>
  <si>
    <t>de résultat mais plutôt à l'obligation de moyens.</t>
  </si>
  <si>
    <t>Rapport PEB, nouveau calcul et dossier justificatif</t>
  </si>
  <si>
    <t>X</t>
  </si>
  <si>
    <t>X</t>
  </si>
  <si>
    <t xml:space="preserve">mission complémentaire </t>
  </si>
  <si>
    <t>mission PEB</t>
  </si>
  <si>
    <t>Analyse et approbation documents et fiches techniques fournis par les entrepreneurs</t>
  </si>
  <si>
    <t>Analyse, approbation et collecte des fiches techniques</t>
  </si>
  <si>
    <t>Coordination en cas de lots séparés</t>
  </si>
  <si>
    <t>devoirs annexes PEB</t>
  </si>
  <si>
    <t xml:space="preserve">X </t>
  </si>
  <si>
    <t>Calcul PEB et optimalisation du projet, choix des matériaux, isolations, ventilations, calcul PEB</t>
  </si>
  <si>
    <t xml:space="preserve"> </t>
  </si>
  <si>
    <t>mois</t>
  </si>
  <si>
    <t>heure</t>
  </si>
  <si>
    <t>prestations complémentaires en dehors des réunions hebdomadaires ( heures par semaine)</t>
  </si>
  <si>
    <t>Assistance MO dans les commandes (stabilité, techniques spéciales</t>
  </si>
  <si>
    <t>Coordination partenaires ( stabilité, technique spéciale, Coordin. sécurité, autres…)</t>
  </si>
  <si>
    <t>Maître d'ouvrage</t>
  </si>
  <si>
    <t>objet</t>
  </si>
  <si>
    <t>adresse</t>
  </si>
  <si>
    <t>localité</t>
  </si>
  <si>
    <t>estimation du prix au M2</t>
  </si>
  <si>
    <t>indication M2 plateau construit</t>
  </si>
  <si>
    <t xml:space="preserve"> </t>
  </si>
  <si>
    <t>1+2+3</t>
  </si>
  <si>
    <t>1+2</t>
  </si>
  <si>
    <t>1+2+3+4</t>
  </si>
  <si>
    <t xml:space="preserve"> </t>
  </si>
  <si>
    <t xml:space="preserve"> </t>
  </si>
  <si>
    <t>indiquer la pondération financière propre au projet</t>
  </si>
  <si>
    <t>remplir prestations détaillées poste par poste dans le tableau</t>
  </si>
  <si>
    <t>encodage des prestations de chantier par heures ou suivant planning global du chantier via le présent tableau</t>
  </si>
  <si>
    <t>offre de service finale pour mission par corps de métier séparés</t>
  </si>
  <si>
    <t>pondération spécifique au projet laissée à l'apréciation de l'auteur de projet</t>
  </si>
  <si>
    <t>indiquer %  honoraires</t>
  </si>
  <si>
    <t>indication des honoraires, sa répartition suivant mission, et permet de contrôler et/ou guider l'encodage au fur et à mesure</t>
  </si>
  <si>
    <t>(9)</t>
  </si>
  <si>
    <t>(10)</t>
  </si>
  <si>
    <t>(11)</t>
  </si>
  <si>
    <t>(12)</t>
  </si>
  <si>
    <t>(13)</t>
  </si>
  <si>
    <t>(14)</t>
  </si>
  <si>
    <t xml:space="preserve">définir le montant finalement souhaité en tenant compte du détail estimé des prestations </t>
  </si>
  <si>
    <t>indication des honoraires: mission</t>
  </si>
  <si>
    <t>A titre exemplatif</t>
  </si>
  <si>
    <t>1. mission légale (réservée exclusivement à un architecte inscrit au tableau de l’Ordre).</t>
  </si>
  <si>
    <r>
      <t>2</t>
    </r>
    <r>
      <rPr>
        <i/>
        <sz val="8"/>
        <color indexed="61"/>
        <rFont val="Arial"/>
        <family val="2"/>
      </rPr>
      <t>-</t>
    </r>
    <r>
      <rPr>
        <b/>
        <i/>
        <sz val="8"/>
        <color indexed="61"/>
        <rFont val="Arial"/>
        <family val="2"/>
      </rPr>
      <t>mission architecturale complète (recommandée par l’Ordre des Architectes)</t>
    </r>
  </si>
  <si>
    <t>3- missions techniques d’interventions spécifiques</t>
  </si>
  <si>
    <t>4- missions facultatives</t>
  </si>
  <si>
    <t>5- missions du maître de l’ouvrage</t>
  </si>
  <si>
    <t>Pouvoir de directive (contrôle des travaux)</t>
  </si>
  <si>
    <t>Tâches incombant au maître de l’ouvrage.</t>
  </si>
  <si>
    <t>Tâches d’interventions spécifiques déléguées à des intervenants spécifiques.</t>
  </si>
  <si>
    <t>Cette mission correspond à toutes les tâches nécessaires à l’introduction des autorisations officielles et au</t>
  </si>
  <si>
    <t>contrôle de la conformité des travaux avec les prescrits de celle-ci.</t>
  </si>
  <si>
    <t>Choix final de la rénumération et sa pondération mission légale</t>
  </si>
  <si>
    <t>Choix final de la rénumération et sa pondération mision légale</t>
  </si>
  <si>
    <t xml:space="preserve">mission légale </t>
  </si>
  <si>
    <t>indiquer honoraires "souhaités" dans mission légale</t>
  </si>
  <si>
    <t>définir le montant finalement souhaité pour des devoirs complémentaires à la mission légale en tenant compte du détail estimé des prestations</t>
  </si>
  <si>
    <t>offre de service globale pour mission légale</t>
  </si>
  <si>
    <t>offre de service globale pour misssion complémentaire à la mission légale</t>
  </si>
  <si>
    <t>CFGOA          -          Proposition de valorisation des prestations   -          CFGOA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</si>
</sst>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0&quot;€&quot;;[Red]\-#,##0.00&quot;€&quot;"/>
    <numFmt numFmtId="173" formatCode="#,##0.00\ _F_B"/>
    <numFmt numFmtId="174" formatCode="#,##0\ _F_B"/>
    <numFmt numFmtId="175" formatCode="#,##0.00\ &quot;€&quot;"/>
    <numFmt numFmtId="176" formatCode="_ * #,##0.00_ \ [$€-1]_ ;_ * \-#,##0.00\ \ [$€-1]_ ;_ * &quot;-&quot;??_ \ [$€-1]_ ;_ @_ 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Microsoft Sans Serif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61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Calibri"/>
      <family val="2"/>
    </font>
    <font>
      <b/>
      <i/>
      <sz val="10"/>
      <color indexed="10"/>
      <name val="Arial"/>
      <family val="2"/>
    </font>
    <font>
      <b/>
      <i/>
      <sz val="10"/>
      <color indexed="23"/>
      <name val="Arial"/>
      <family val="2"/>
    </font>
    <font>
      <b/>
      <sz val="10"/>
      <color indexed="14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color indexed="23"/>
      <name val="Arial"/>
      <family val="0"/>
    </font>
    <font>
      <b/>
      <sz val="11"/>
      <color indexed="23"/>
      <name val="Calibri"/>
      <family val="0"/>
    </font>
    <font>
      <b/>
      <sz val="10"/>
      <color indexed="8"/>
      <name val="Calibri"/>
      <family val="0"/>
    </font>
    <font>
      <sz val="12"/>
      <color indexed="9"/>
      <name val="Arial"/>
      <family val="0"/>
    </font>
    <font>
      <b/>
      <sz val="9"/>
      <name val="Arial"/>
      <family val="0"/>
    </font>
    <font>
      <i/>
      <sz val="8"/>
      <color indexed="61"/>
      <name val="Arial"/>
      <family val="2"/>
    </font>
    <font>
      <b/>
      <i/>
      <sz val="8"/>
      <color indexed="61"/>
      <name val="Arial"/>
      <family val="2"/>
    </font>
    <font>
      <sz val="6"/>
      <name val="Arial"/>
      <family val="0"/>
    </font>
    <font>
      <sz val="10"/>
      <color indexed="23"/>
      <name val="Arial"/>
      <family val="0"/>
    </font>
    <font>
      <i/>
      <sz val="10"/>
      <color indexed="19"/>
      <name val="Arial"/>
      <family val="0"/>
    </font>
    <font>
      <b/>
      <sz val="10"/>
      <color indexed="19"/>
      <name val="Arial"/>
      <family val="0"/>
    </font>
    <font>
      <sz val="8"/>
      <name val="Verdana"/>
      <family val="0"/>
    </font>
    <font>
      <sz val="10"/>
      <color indexed="9"/>
      <name val="Arial"/>
      <family val="0"/>
    </font>
    <font>
      <b/>
      <sz val="12"/>
      <color indexed="54"/>
      <name val="Arial"/>
      <family val="0"/>
    </font>
    <font>
      <b/>
      <sz val="10"/>
      <color indexed="20"/>
      <name val="Arial"/>
      <family val="0"/>
    </font>
    <font>
      <sz val="10"/>
      <color indexed="63"/>
      <name val="Arial"/>
      <family val="0"/>
    </font>
    <font>
      <b/>
      <i/>
      <sz val="10"/>
      <color indexed="63"/>
      <name val="Arial"/>
      <family val="0"/>
    </font>
    <font>
      <i/>
      <sz val="10"/>
      <color indexed="63"/>
      <name val="Arial"/>
      <family val="0"/>
    </font>
    <font>
      <b/>
      <sz val="9"/>
      <color indexed="19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3" applyNumberFormat="0" applyFont="0" applyAlignment="0" applyProtection="0"/>
    <xf numFmtId="17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5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0" fillId="0" borderId="0" xfId="0" applyNumberFormat="1" applyAlignment="1">
      <alignment/>
    </xf>
    <xf numFmtId="173" fontId="0" fillId="0" borderId="0" xfId="0" applyNumberFormat="1" applyBorder="1" applyAlignment="1">
      <alignment horizontal="center"/>
    </xf>
    <xf numFmtId="17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5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center"/>
    </xf>
    <xf numFmtId="3" fontId="2" fillId="33" borderId="10" xfId="0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3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175" fontId="10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5" fontId="16" fillId="0" borderId="0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Fill="1" applyAlignment="1">
      <alignment/>
    </xf>
    <xf numFmtId="173" fontId="4" fillId="0" borderId="0" xfId="0" applyNumberFormat="1" applyFont="1" applyAlignment="1">
      <alignment/>
    </xf>
    <xf numFmtId="175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5" fontId="18" fillId="0" borderId="0" xfId="0" applyNumberFormat="1" applyFont="1" applyFill="1" applyBorder="1" applyAlignment="1">
      <alignment/>
    </xf>
    <xf numFmtId="175" fontId="19" fillId="0" borderId="0" xfId="0" applyNumberFormat="1" applyFont="1" applyBorder="1" applyAlignment="1">
      <alignment/>
    </xf>
    <xf numFmtId="173" fontId="19" fillId="0" borderId="0" xfId="0" applyNumberFormat="1" applyFont="1" applyBorder="1" applyAlignment="1">
      <alignment horizontal="center"/>
    </xf>
    <xf numFmtId="173" fontId="20" fillId="0" borderId="0" xfId="0" applyNumberFormat="1" applyFont="1" applyAlignment="1" quotePrefix="1">
      <alignment/>
    </xf>
    <xf numFmtId="174" fontId="20" fillId="0" borderId="0" xfId="0" applyNumberFormat="1" applyFont="1" applyBorder="1" applyAlignment="1" quotePrefix="1">
      <alignment horizontal="right"/>
    </xf>
    <xf numFmtId="175" fontId="2" fillId="34" borderId="10" xfId="0" applyNumberFormat="1" applyFont="1" applyFill="1" applyBorder="1" applyAlignment="1" quotePrefix="1">
      <alignment horizontal="center"/>
    </xf>
    <xf numFmtId="174" fontId="20" fillId="0" borderId="0" xfId="0" applyNumberFormat="1" applyFont="1" applyBorder="1" applyAlignment="1" quotePrefix="1">
      <alignment horizontal="left"/>
    </xf>
    <xf numFmtId="173" fontId="20" fillId="0" borderId="0" xfId="0" applyNumberFormat="1" applyFont="1" applyAlignment="1" quotePrefix="1">
      <alignment horizontal="center"/>
    </xf>
    <xf numFmtId="9" fontId="0" fillId="0" borderId="0" xfId="0" applyNumberFormat="1" applyAlignment="1">
      <alignment horizontal="center"/>
    </xf>
    <xf numFmtId="9" fontId="15" fillId="35" borderId="10" xfId="51" applyNumberFormat="1" applyFont="1" applyFill="1" applyBorder="1" applyAlignment="1">
      <alignment horizontal="center"/>
    </xf>
    <xf numFmtId="9" fontId="1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3" fontId="3" fillId="0" borderId="0" xfId="0" applyNumberFormat="1" applyFont="1" applyAlignment="1">
      <alignment horizontal="center"/>
    </xf>
    <xf numFmtId="176" fontId="0" fillId="0" borderId="0" xfId="0" applyNumberFormat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5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75" fontId="4" fillId="0" borderId="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175" fontId="5" fillId="34" borderId="11" xfId="0" applyNumberFormat="1" applyFont="1" applyFill="1" applyBorder="1" applyAlignment="1">
      <alignment/>
    </xf>
    <xf numFmtId="175" fontId="15" fillId="36" borderId="10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5" fontId="2" fillId="37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0" fillId="38" borderId="0" xfId="0" applyFill="1" applyBorder="1" applyAlignment="1">
      <alignment/>
    </xf>
    <xf numFmtId="175" fontId="0" fillId="38" borderId="13" xfId="0" applyNumberFormat="1" applyFill="1" applyBorder="1" applyAlignment="1">
      <alignment/>
    </xf>
    <xf numFmtId="0" fontId="0" fillId="38" borderId="14" xfId="0" applyFill="1" applyBorder="1" applyAlignment="1">
      <alignment/>
    </xf>
    <xf numFmtId="175" fontId="0" fillId="38" borderId="15" xfId="0" applyNumberFormat="1" applyFill="1" applyBorder="1" applyAlignment="1">
      <alignment/>
    </xf>
    <xf numFmtId="176" fontId="5" fillId="39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17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173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17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20" fillId="0" borderId="0" xfId="0" applyNumberFormat="1" applyFont="1" applyAlignment="1" quotePrefix="1">
      <alignment horizontal="right"/>
    </xf>
    <xf numFmtId="175" fontId="16" fillId="0" borderId="0" xfId="0" applyNumberFormat="1" applyFont="1" applyFill="1" applyBorder="1" applyAlignment="1" quotePrefix="1">
      <alignment horizontal="right"/>
    </xf>
    <xf numFmtId="0" fontId="16" fillId="0" borderId="0" xfId="0" applyFont="1" applyBorder="1" applyAlignment="1" quotePrefix="1">
      <alignment/>
    </xf>
    <xf numFmtId="0" fontId="31" fillId="0" borderId="0" xfId="0" applyFont="1" applyAlignment="1">
      <alignment horizontal="center"/>
    </xf>
    <xf numFmtId="176" fontId="32" fillId="0" borderId="0" xfId="0" applyNumberFormat="1" applyFont="1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175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 quotePrefix="1">
      <alignment horizontal="center"/>
    </xf>
    <xf numFmtId="175" fontId="33" fillId="0" borderId="0" xfId="0" applyNumberFormat="1" applyFont="1" applyFill="1" applyBorder="1" applyAlignment="1" quotePrefix="1">
      <alignment horizontal="center"/>
    </xf>
    <xf numFmtId="173" fontId="34" fillId="0" borderId="0" xfId="0" applyNumberFormat="1" applyFont="1" applyFill="1" applyAlignment="1">
      <alignment/>
    </xf>
    <xf numFmtId="0" fontId="23" fillId="0" borderId="0" xfId="0" applyFont="1" applyBorder="1" applyAlignment="1">
      <alignment horizontal="right"/>
    </xf>
    <xf numFmtId="0" fontId="23" fillId="39" borderId="0" xfId="0" applyFont="1" applyFill="1" applyAlignment="1">
      <alignment/>
    </xf>
    <xf numFmtId="0" fontId="27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27" fillId="40" borderId="0" xfId="0" applyFont="1" applyFill="1" applyAlignment="1">
      <alignment/>
    </xf>
    <xf numFmtId="0" fontId="23" fillId="40" borderId="0" xfId="0" applyFont="1" applyFill="1" applyAlignment="1">
      <alignment/>
    </xf>
    <xf numFmtId="173" fontId="20" fillId="0" borderId="0" xfId="0" applyNumberFormat="1" applyFont="1" applyAlignment="1" quotePrefix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174" fontId="20" fillId="0" borderId="0" xfId="0" applyNumberFormat="1" applyFont="1" applyBorder="1" applyAlignment="1">
      <alignment horizontal="right"/>
    </xf>
    <xf numFmtId="176" fontId="36" fillId="41" borderId="10" xfId="0" applyNumberFormat="1" applyFont="1" applyFill="1" applyBorder="1" applyAlignment="1">
      <alignment/>
    </xf>
    <xf numFmtId="175" fontId="15" fillId="42" borderId="15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0" fillId="0" borderId="0" xfId="0" applyAlignment="1">
      <alignment horizontal="left"/>
    </xf>
    <xf numFmtId="176" fontId="37" fillId="0" borderId="10" xfId="0" applyNumberFormat="1" applyFont="1" applyFill="1" applyBorder="1" applyAlignment="1">
      <alignment/>
    </xf>
    <xf numFmtId="175" fontId="5" fillId="43" borderId="10" xfId="0" applyNumberFormat="1" applyFont="1" applyFill="1" applyBorder="1" applyAlignment="1">
      <alignment/>
    </xf>
    <xf numFmtId="175" fontId="5" fillId="34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74" fontId="0" fillId="0" borderId="0" xfId="0" applyNumberFormat="1" applyAlignment="1">
      <alignment horizontal="right"/>
    </xf>
    <xf numFmtId="0" fontId="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44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74" fontId="5" fillId="0" borderId="16" xfId="0" applyNumberFormat="1" applyFont="1" applyBorder="1" applyAlignment="1">
      <alignment/>
    </xf>
    <xf numFmtId="0" fontId="5" fillId="43" borderId="11" xfId="0" applyFont="1" applyFill="1" applyBorder="1" applyAlignment="1">
      <alignment horizontal="center"/>
    </xf>
    <xf numFmtId="15" fontId="5" fillId="34" borderId="11" xfId="0" applyNumberFormat="1" applyFont="1" applyFill="1" applyBorder="1" applyAlignment="1" quotePrefix="1">
      <alignment horizontal="center"/>
    </xf>
    <xf numFmtId="175" fontId="2" fillId="34" borderId="11" xfId="0" applyNumberFormat="1" applyFont="1" applyFill="1" applyBorder="1" applyAlignment="1" quotePrefix="1">
      <alignment horizontal="center"/>
    </xf>
    <xf numFmtId="0" fontId="5" fillId="39" borderId="11" xfId="0" applyFont="1" applyFill="1" applyBorder="1" applyAlignment="1">
      <alignment horizontal="center"/>
    </xf>
    <xf numFmtId="9" fontId="16" fillId="0" borderId="11" xfId="0" applyNumberFormat="1" applyFont="1" applyBorder="1" applyAlignment="1">
      <alignment horizontal="center"/>
    </xf>
    <xf numFmtId="173" fontId="11" fillId="36" borderId="11" xfId="0" applyNumberFormat="1" applyFont="1" applyFill="1" applyBorder="1" applyAlignment="1">
      <alignment horizontal="center"/>
    </xf>
    <xf numFmtId="0" fontId="2" fillId="45" borderId="11" xfId="0" applyFont="1" applyFill="1" applyBorder="1" applyAlignment="1">
      <alignment horizontal="center"/>
    </xf>
    <xf numFmtId="175" fontId="5" fillId="43" borderId="17" xfId="0" applyNumberFormat="1" applyFont="1" applyFill="1" applyBorder="1" applyAlignment="1">
      <alignment/>
    </xf>
    <xf numFmtId="175" fontId="5" fillId="43" borderId="18" xfId="0" applyNumberFormat="1" applyFont="1" applyFill="1" applyBorder="1" applyAlignment="1">
      <alignment/>
    </xf>
    <xf numFmtId="0" fontId="11" fillId="45" borderId="11" xfId="0" applyFont="1" applyFill="1" applyBorder="1" applyAlignment="1">
      <alignment horizontal="center"/>
    </xf>
    <xf numFmtId="175" fontId="5" fillId="34" borderId="19" xfId="0" applyNumberFormat="1" applyFont="1" applyFill="1" applyBorder="1" applyAlignment="1">
      <alignment/>
    </xf>
    <xf numFmtId="175" fontId="11" fillId="40" borderId="11" xfId="0" applyNumberFormat="1" applyFont="1" applyFill="1" applyBorder="1" applyAlignment="1" quotePrefix="1">
      <alignment horizontal="center"/>
    </xf>
    <xf numFmtId="0" fontId="5" fillId="43" borderId="20" xfId="0" applyFont="1" applyFill="1" applyBorder="1" applyAlignment="1">
      <alignment horizontal="center"/>
    </xf>
    <xf numFmtId="173" fontId="11" fillId="36" borderId="18" xfId="0" applyNumberFormat="1" applyFont="1" applyFill="1" applyBorder="1" applyAlignment="1">
      <alignment horizontal="center"/>
    </xf>
    <xf numFmtId="176" fontId="16" fillId="0" borderId="20" xfId="0" applyNumberFormat="1" applyFont="1" applyBorder="1" applyAlignment="1">
      <alignment horizontal="center"/>
    </xf>
    <xf numFmtId="175" fontId="2" fillId="43" borderId="10" xfId="0" applyNumberFormat="1" applyFont="1" applyFill="1" applyBorder="1" applyAlignment="1">
      <alignment/>
    </xf>
    <xf numFmtId="175" fontId="2" fillId="39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0" borderId="21" xfId="0" applyFont="1" applyBorder="1" applyAlignment="1">
      <alignment/>
    </xf>
    <xf numFmtId="175" fontId="0" fillId="0" borderId="11" xfId="0" applyNumberFormat="1" applyBorder="1" applyAlignment="1">
      <alignment/>
    </xf>
    <xf numFmtId="0" fontId="36" fillId="42" borderId="11" xfId="0" applyFont="1" applyFill="1" applyBorder="1" applyAlignment="1">
      <alignment/>
    </xf>
    <xf numFmtId="175" fontId="5" fillId="37" borderId="11" xfId="0" applyNumberFormat="1" applyFont="1" applyFill="1" applyBorder="1" applyAlignment="1">
      <alignment/>
    </xf>
    <xf numFmtId="0" fontId="38" fillId="38" borderId="22" xfId="0" applyFont="1" applyFill="1" applyBorder="1" applyAlignment="1">
      <alignment/>
    </xf>
    <xf numFmtId="0" fontId="39" fillId="0" borderId="0" xfId="0" applyFont="1" applyAlignment="1">
      <alignment/>
    </xf>
    <xf numFmtId="0" fontId="41" fillId="38" borderId="11" xfId="0" applyFont="1" applyFill="1" applyBorder="1" applyAlignment="1">
      <alignment/>
    </xf>
    <xf numFmtId="176" fontId="0" fillId="0" borderId="0" xfId="0" applyNumberFormat="1" applyFont="1" applyAlignment="1">
      <alignment horizontal="center"/>
    </xf>
    <xf numFmtId="0" fontId="23" fillId="38" borderId="0" xfId="0" applyFont="1" applyFill="1" applyAlignment="1">
      <alignment/>
    </xf>
    <xf numFmtId="0" fontId="0" fillId="0" borderId="0" xfId="0" applyAlignment="1">
      <alignment horizontal="center"/>
    </xf>
    <xf numFmtId="0" fontId="11" fillId="46" borderId="0" xfId="0" applyFont="1" applyFill="1" applyAlignment="1">
      <alignment horizontal="center"/>
    </xf>
    <xf numFmtId="0" fontId="36" fillId="46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24" fillId="0" borderId="2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5" fillId="38" borderId="10" xfId="0" applyFont="1" applyFill="1" applyBorder="1" applyAlignment="1" applyProtection="1">
      <alignment/>
      <protection locked="0"/>
    </xf>
    <xf numFmtId="175" fontId="15" fillId="42" borderId="10" xfId="0" applyNumberFormat="1" applyFont="1" applyFill="1" applyBorder="1" applyAlignment="1" applyProtection="1">
      <alignment/>
      <protection locked="0"/>
    </xf>
    <xf numFmtId="0" fontId="11" fillId="46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/>
      <protection locked="0"/>
    </xf>
    <xf numFmtId="0" fontId="40" fillId="38" borderId="11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42" borderId="10" xfId="0" applyFont="1" applyFill="1" applyBorder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175" fontId="24" fillId="0" borderId="0" xfId="0" applyNumberFormat="1" applyFont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175" fontId="0" fillId="0" borderId="11" xfId="0" applyNumberFormat="1" applyBorder="1" applyAlignment="1" applyProtection="1">
      <alignment/>
      <protection locked="0"/>
    </xf>
    <xf numFmtId="0" fontId="11" fillId="46" borderId="0" xfId="0" applyFont="1" applyFill="1" applyAlignment="1" applyProtection="1">
      <alignment horizontal="center"/>
      <protection locked="0"/>
    </xf>
    <xf numFmtId="0" fontId="36" fillId="46" borderId="0" xfId="0" applyFont="1" applyFill="1" applyAlignment="1" applyProtection="1">
      <alignment horizontal="center"/>
      <protection locked="0"/>
    </xf>
    <xf numFmtId="175" fontId="2" fillId="43" borderId="11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23" xfId="0" applyNumberFormat="1" applyFont="1" applyFill="1" applyBorder="1" applyAlignment="1" quotePrefix="1">
      <alignment horizontal="center"/>
    </xf>
    <xf numFmtId="176" fontId="2" fillId="39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76" fontId="2" fillId="0" borderId="11" xfId="0" applyNumberFormat="1" applyFont="1" applyBorder="1" applyAlignment="1">
      <alignment/>
    </xf>
    <xf numFmtId="175" fontId="2" fillId="43" borderId="21" xfId="0" applyNumberFormat="1" applyFont="1" applyFill="1" applyBorder="1" applyAlignment="1">
      <alignment/>
    </xf>
    <xf numFmtId="175" fontId="11" fillId="46" borderId="12" xfId="0" applyNumberFormat="1" applyFont="1" applyFill="1" applyBorder="1" applyAlignment="1" applyProtection="1">
      <alignment/>
      <protection locked="0"/>
    </xf>
    <xf numFmtId="175" fontId="2" fillId="37" borderId="10" xfId="0" applyNumberFormat="1" applyFont="1" applyFill="1" applyBorder="1" applyAlignment="1">
      <alignment/>
    </xf>
    <xf numFmtId="175" fontId="11" fillId="42" borderId="11" xfId="0" applyNumberFormat="1" applyFont="1" applyFill="1" applyBorder="1" applyAlignment="1" applyProtection="1">
      <alignment/>
      <protection locked="0"/>
    </xf>
    <xf numFmtId="175" fontId="11" fillId="46" borderId="20" xfId="0" applyNumberFormat="1" applyFont="1" applyFill="1" applyBorder="1" applyAlignment="1" applyProtection="1">
      <alignment/>
      <protection locked="0"/>
    </xf>
    <xf numFmtId="175" fontId="2" fillId="34" borderId="10" xfId="0" applyNumberFormat="1" applyFont="1" applyFill="1" applyBorder="1" applyAlignment="1">
      <alignment/>
    </xf>
    <xf numFmtId="175" fontId="11" fillId="42" borderId="20" xfId="0" applyNumberFormat="1" applyFont="1" applyFill="1" applyBorder="1" applyAlignment="1" applyProtection="1">
      <alignment/>
      <protection locked="0"/>
    </xf>
    <xf numFmtId="176" fontId="2" fillId="0" borderId="23" xfId="0" applyNumberFormat="1" applyFont="1" applyBorder="1" applyAlignment="1">
      <alignment/>
    </xf>
    <xf numFmtId="175" fontId="11" fillId="46" borderId="24" xfId="0" applyNumberFormat="1" applyFont="1" applyFill="1" applyBorder="1" applyAlignment="1" applyProtection="1">
      <alignment/>
      <protection locked="0"/>
    </xf>
    <xf numFmtId="175" fontId="11" fillId="36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175" fontId="2" fillId="38" borderId="10" xfId="0" applyNumberFormat="1" applyFont="1" applyFill="1" applyBorder="1" applyAlignment="1">
      <alignment/>
    </xf>
    <xf numFmtId="44" fontId="5" fillId="38" borderId="10" xfId="43" applyFont="1" applyFill="1" applyBorder="1" applyAlignment="1">
      <alignment/>
    </xf>
    <xf numFmtId="44" fontId="5" fillId="39" borderId="10" xfId="43" applyFont="1" applyFill="1" applyBorder="1" applyAlignment="1">
      <alignment/>
    </xf>
    <xf numFmtId="175" fontId="28" fillId="43" borderId="11" xfId="0" applyNumberFormat="1" applyFont="1" applyFill="1" applyBorder="1" applyAlignment="1">
      <alignment/>
    </xf>
    <xf numFmtId="175" fontId="28" fillId="34" borderId="11" xfId="0" applyNumberFormat="1" applyFont="1" applyFill="1" applyBorder="1" applyAlignment="1">
      <alignment/>
    </xf>
    <xf numFmtId="175" fontId="28" fillId="34" borderId="23" xfId="0" applyNumberFormat="1" applyFont="1" applyFill="1" applyBorder="1" applyAlignment="1" quotePrefix="1">
      <alignment horizontal="center"/>
    </xf>
    <xf numFmtId="176" fontId="28" fillId="0" borderId="11" xfId="0" applyNumberFormat="1" applyFont="1" applyBorder="1" applyAlignment="1">
      <alignment/>
    </xf>
    <xf numFmtId="175" fontId="42" fillId="0" borderId="20" xfId="0" applyNumberFormat="1" applyFont="1" applyFill="1" applyBorder="1" applyAlignment="1">
      <alignment/>
    </xf>
    <xf numFmtId="175" fontId="42" fillId="0" borderId="11" xfId="0" applyNumberFormat="1" applyFont="1" applyFill="1" applyBorder="1" applyAlignment="1">
      <alignment/>
    </xf>
    <xf numFmtId="176" fontId="42" fillId="0" borderId="11" xfId="0" applyNumberFormat="1" applyFont="1" applyFill="1" applyBorder="1" applyAlignment="1">
      <alignment/>
    </xf>
    <xf numFmtId="0" fontId="40" fillId="38" borderId="11" xfId="0" applyFont="1" applyFill="1" applyBorder="1" applyAlignment="1" applyProtection="1">
      <alignment/>
      <protection locked="0"/>
    </xf>
    <xf numFmtId="0" fontId="43" fillId="38" borderId="11" xfId="0" applyFont="1" applyFill="1" applyBorder="1" applyAlignment="1" applyProtection="1">
      <alignment/>
      <protection locked="0"/>
    </xf>
    <xf numFmtId="0" fontId="40" fillId="38" borderId="18" xfId="0" applyFont="1" applyFill="1" applyBorder="1" applyAlignment="1" applyProtection="1">
      <alignment/>
      <protection locked="0"/>
    </xf>
    <xf numFmtId="0" fontId="11" fillId="42" borderId="12" xfId="0" applyFont="1" applyFill="1" applyBorder="1" applyAlignment="1" applyProtection="1">
      <alignment/>
      <protection locked="0"/>
    </xf>
    <xf numFmtId="174" fontId="20" fillId="0" borderId="0" xfId="0" applyNumberFormat="1" applyFont="1" applyBorder="1" applyAlignment="1" quotePrefix="1">
      <alignment/>
    </xf>
    <xf numFmtId="0" fontId="22" fillId="0" borderId="0" xfId="0" applyFont="1" applyBorder="1" applyAlignment="1">
      <alignment/>
    </xf>
    <xf numFmtId="0" fontId="22" fillId="37" borderId="25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3" fillId="0" borderId="11" xfId="0" applyFont="1" applyBorder="1" applyAlignment="1">
      <alignment/>
    </xf>
    <xf numFmtId="0" fontId="13" fillId="0" borderId="23" xfId="0" applyFont="1" applyBorder="1" applyAlignment="1">
      <alignment/>
    </xf>
    <xf numFmtId="174" fontId="13" fillId="0" borderId="28" xfId="0" applyNumberFormat="1" applyFont="1" applyBorder="1" applyAlignment="1">
      <alignment/>
    </xf>
    <xf numFmtId="174" fontId="13" fillId="0" borderId="29" xfId="0" applyNumberFormat="1" applyFont="1" applyBorder="1" applyAlignment="1">
      <alignment/>
    </xf>
    <xf numFmtId="0" fontId="13" fillId="0" borderId="24" xfId="0" applyFont="1" applyBorder="1" applyAlignment="1">
      <alignment/>
    </xf>
    <xf numFmtId="175" fontId="23" fillId="47" borderId="30" xfId="0" applyNumberFormat="1" applyFont="1" applyFill="1" applyBorder="1" applyAlignment="1">
      <alignment horizontal="center"/>
    </xf>
    <xf numFmtId="0" fontId="23" fillId="47" borderId="31" xfId="0" applyFont="1" applyFill="1" applyBorder="1" applyAlignment="1">
      <alignment horizontal="center"/>
    </xf>
    <xf numFmtId="175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4" fillId="48" borderId="0" xfId="0" applyFont="1" applyFill="1" applyAlignment="1">
      <alignment horizontal="center"/>
    </xf>
    <xf numFmtId="174" fontId="6" fillId="0" borderId="32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33" xfId="0" applyFont="1" applyBorder="1" applyAlignment="1">
      <alignment/>
    </xf>
    <xf numFmtId="9" fontId="5" fillId="0" borderId="29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74" fontId="5" fillId="0" borderId="34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5" fontId="15" fillId="42" borderId="25" xfId="0" applyNumberFormat="1" applyFont="1" applyFill="1" applyBorder="1" applyAlignment="1" applyProtection="1">
      <alignment horizontal="center"/>
      <protection locked="0"/>
    </xf>
    <xf numFmtId="0" fontId="15" fillId="42" borderId="27" xfId="0" applyFont="1" applyFill="1" applyBorder="1" applyAlignment="1" applyProtection="1">
      <alignment horizontal="center"/>
      <protection locked="0"/>
    </xf>
    <xf numFmtId="173" fontId="20" fillId="0" borderId="0" xfId="0" applyNumberFormat="1" applyFont="1" applyAlignment="1" quotePrefix="1">
      <alignment/>
    </xf>
    <xf numFmtId="0" fontId="23" fillId="0" borderId="0" xfId="0" applyFont="1" applyBorder="1" applyAlignment="1">
      <alignment/>
    </xf>
    <xf numFmtId="174" fontId="0" fillId="43" borderId="23" xfId="0" applyNumberFormat="1" applyFill="1" applyBorder="1" applyAlignment="1">
      <alignment horizontal="center" vertical="center"/>
    </xf>
    <xf numFmtId="174" fontId="0" fillId="43" borderId="30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5" fillId="42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174" fontId="0" fillId="43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3" fillId="34" borderId="0" xfId="0" applyFont="1" applyFill="1" applyAlignment="1">
      <alignment/>
    </xf>
    <xf numFmtId="0" fontId="0" fillId="38" borderId="35" xfId="0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15" fillId="49" borderId="25" xfId="0" applyFont="1" applyFill="1" applyBorder="1" applyAlignment="1">
      <alignment horizontal="center"/>
    </xf>
    <xf numFmtId="0" fontId="0" fillId="49" borderId="26" xfId="0" applyFill="1" applyBorder="1" applyAlignment="1">
      <alignment/>
    </xf>
    <xf numFmtId="0" fontId="0" fillId="49" borderId="27" xfId="0" applyFill="1" applyBorder="1" applyAlignment="1">
      <alignment/>
    </xf>
    <xf numFmtId="175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175" fontId="2" fillId="0" borderId="25" xfId="0" applyNumberFormat="1" applyFont="1" applyBorder="1" applyAlignment="1">
      <alignment horizontal="center"/>
    </xf>
    <xf numFmtId="0" fontId="23" fillId="38" borderId="0" xfId="0" applyFont="1" applyFill="1" applyAlignment="1">
      <alignment/>
    </xf>
    <xf numFmtId="0" fontId="23" fillId="39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7" fillId="36" borderId="0" xfId="0" applyFont="1" applyFill="1" applyAlignment="1">
      <alignment/>
    </xf>
    <xf numFmtId="0" fontId="23" fillId="36" borderId="0" xfId="0" applyFont="1" applyFill="1" applyAlignment="1">
      <alignment/>
    </xf>
    <xf numFmtId="174" fontId="0" fillId="0" borderId="0" xfId="0" applyNumberForma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174" fontId="0" fillId="0" borderId="22" xfId="0" applyNumberFormat="1" applyBorder="1" applyAlignment="1">
      <alignment horizontal="right"/>
    </xf>
    <xf numFmtId="174" fontId="0" fillId="0" borderId="13" xfId="0" applyNumberFormat="1" applyBorder="1" applyAlignment="1">
      <alignment horizontal="right"/>
    </xf>
    <xf numFmtId="0" fontId="0" fillId="42" borderId="26" xfId="0" applyFill="1" applyBorder="1" applyAlignment="1">
      <alignment/>
    </xf>
    <xf numFmtId="0" fontId="0" fillId="42" borderId="27" xfId="0" applyFill="1" applyBorder="1" applyAlignment="1">
      <alignment/>
    </xf>
    <xf numFmtId="0" fontId="36" fillId="42" borderId="26" xfId="0" applyFont="1" applyFill="1" applyBorder="1" applyAlignment="1">
      <alignment/>
    </xf>
    <xf numFmtId="0" fontId="36" fillId="42" borderId="27" xfId="0" applyFont="1" applyFill="1" applyBorder="1" applyAlignment="1">
      <alignment/>
    </xf>
    <xf numFmtId="174" fontId="5" fillId="0" borderId="0" xfId="0" applyNumberFormat="1" applyFont="1" applyAlignment="1">
      <alignment horizontal="right"/>
    </xf>
    <xf numFmtId="174" fontId="5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5.28125" style="0" customWidth="1"/>
    <col min="2" max="11" width="11.421875" style="0" customWidth="1"/>
    <col min="12" max="12" width="16.7109375" style="0" customWidth="1"/>
  </cols>
  <sheetData>
    <row r="1" spans="2:12" ht="18" thickBot="1">
      <c r="B1" s="192" t="s">
        <v>169</v>
      </c>
      <c r="C1" s="193"/>
      <c r="D1" s="194"/>
      <c r="G1" s="1"/>
      <c r="H1" s="6"/>
      <c r="I1" s="6"/>
      <c r="J1" s="6"/>
      <c r="K1" s="1"/>
      <c r="L1" s="8"/>
    </row>
    <row r="2" spans="2:12" ht="17.25">
      <c r="B2" s="191"/>
      <c r="G2" s="1"/>
      <c r="H2" s="6"/>
      <c r="I2" s="6"/>
      <c r="J2" s="6"/>
      <c r="K2" s="1"/>
      <c r="L2" s="8"/>
    </row>
    <row r="3" spans="2:12" ht="17.25">
      <c r="B3" s="191"/>
      <c r="G3" s="1"/>
      <c r="H3" s="6"/>
      <c r="I3" s="6"/>
      <c r="J3" s="6"/>
      <c r="K3" s="1"/>
      <c r="L3" s="8"/>
    </row>
    <row r="4" spans="1:14" ht="12.75">
      <c r="A4" s="92" t="s">
        <v>165</v>
      </c>
      <c r="B4" s="195" t="s">
        <v>222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80"/>
      <c r="N4" s="80"/>
    </row>
    <row r="5" spans="1:13" ht="12.75">
      <c r="A5" s="92" t="s">
        <v>166</v>
      </c>
      <c r="B5" s="195" t="s">
        <v>266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80"/>
    </row>
    <row r="6" spans="1:13" ht="12.75">
      <c r="A6" s="190" t="s">
        <v>168</v>
      </c>
      <c r="B6" s="195" t="s">
        <v>267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80"/>
    </row>
    <row r="7" spans="1:13" ht="12.75">
      <c r="A7" s="92" t="s">
        <v>167</v>
      </c>
      <c r="B7" s="195" t="s">
        <v>61</v>
      </c>
      <c r="C7" s="195"/>
      <c r="D7" s="195"/>
      <c r="E7" s="195"/>
      <c r="F7" s="195"/>
      <c r="G7" s="80" t="s">
        <v>223</v>
      </c>
      <c r="H7" s="80"/>
      <c r="I7" s="80"/>
      <c r="J7" s="80"/>
      <c r="K7" s="80"/>
      <c r="L7" s="80"/>
      <c r="M7" s="80"/>
    </row>
    <row r="8" spans="1:13" ht="12.75">
      <c r="A8" s="92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2.75">
      <c r="A9" s="92" t="s">
        <v>224</v>
      </c>
      <c r="B9" s="195" t="s">
        <v>94</v>
      </c>
      <c r="C9" s="195"/>
      <c r="D9" s="195"/>
      <c r="E9" s="195"/>
      <c r="F9" s="195"/>
      <c r="G9" s="80" t="s">
        <v>93</v>
      </c>
      <c r="H9" s="80"/>
      <c r="I9" s="80"/>
      <c r="J9" s="80"/>
      <c r="K9" s="80"/>
      <c r="L9" s="80"/>
      <c r="M9" s="80"/>
    </row>
    <row r="10" spans="1:13" ht="12.75">
      <c r="A10" s="92" t="s">
        <v>225</v>
      </c>
      <c r="B10" s="195" t="s">
        <v>261</v>
      </c>
      <c r="C10" s="195"/>
      <c r="D10" s="195"/>
      <c r="E10" s="195"/>
      <c r="F10" s="195"/>
      <c r="G10" s="80" t="s">
        <v>39</v>
      </c>
      <c r="H10" s="80"/>
      <c r="I10" s="80"/>
      <c r="J10" s="80"/>
      <c r="K10" s="80"/>
      <c r="L10" s="80"/>
      <c r="M10" s="80"/>
    </row>
    <row r="11" spans="1:13" ht="12.75">
      <c r="A11" s="92" t="s">
        <v>226</v>
      </c>
      <c r="B11" s="80" t="s">
        <v>40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2.75">
      <c r="A12" s="92" t="s">
        <v>41</v>
      </c>
      <c r="B12" s="195" t="s">
        <v>262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80"/>
    </row>
    <row r="13" spans="1:13" ht="12.75">
      <c r="A13" s="92"/>
      <c r="B13" s="80" t="s">
        <v>263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</row>
    <row r="14" spans="1:13" ht="12.75">
      <c r="A14" s="92"/>
      <c r="B14" s="80"/>
      <c r="C14" s="80" t="s">
        <v>102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spans="1:13" ht="12.75">
      <c r="A15" s="92"/>
      <c r="C15" s="130">
        <v>0</v>
      </c>
      <c r="D15" s="130">
        <v>0</v>
      </c>
      <c r="E15" s="130">
        <v>0</v>
      </c>
      <c r="F15" s="127">
        <f>C15*D15*E15</f>
        <v>0</v>
      </c>
      <c r="G15" s="129">
        <v>75</v>
      </c>
      <c r="H15" s="80" t="s">
        <v>1</v>
      </c>
      <c r="I15" s="80"/>
      <c r="J15" s="80"/>
      <c r="K15" s="80"/>
      <c r="L15" s="80"/>
      <c r="M15" s="80"/>
    </row>
    <row r="16" spans="1:13" ht="12.75">
      <c r="A16" s="92"/>
      <c r="C16" s="134">
        <v>1</v>
      </c>
      <c r="D16" s="134">
        <v>1</v>
      </c>
      <c r="E16" s="134">
        <v>0</v>
      </c>
      <c r="F16" s="143">
        <f>C16*D16*E16</f>
        <v>0</v>
      </c>
      <c r="G16" s="142">
        <v>0</v>
      </c>
      <c r="H16" s="80" t="s">
        <v>2</v>
      </c>
      <c r="I16" s="80"/>
      <c r="J16" s="80"/>
      <c r="K16" s="80"/>
      <c r="L16" s="80"/>
      <c r="M16" s="80"/>
    </row>
    <row r="17" spans="1:13" ht="12.75">
      <c r="A17" s="92"/>
      <c r="C17" s="139" t="s">
        <v>35</v>
      </c>
      <c r="D17" s="80" t="s">
        <v>3</v>
      </c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12.75">
      <c r="A18" s="92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2.75">
      <c r="A19" s="92" t="s">
        <v>268</v>
      </c>
      <c r="B19" t="s">
        <v>290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2" ht="12.75">
      <c r="A20" s="92"/>
      <c r="B20" s="80" t="s">
        <v>274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2.75">
      <c r="A21" s="92" t="s">
        <v>269</v>
      </c>
      <c r="B21" t="s">
        <v>43</v>
      </c>
      <c r="G21" s="1"/>
      <c r="H21" s="6"/>
      <c r="I21" s="6"/>
      <c r="J21" s="80"/>
      <c r="K21" s="1"/>
      <c r="L21" s="8"/>
    </row>
    <row r="22" spans="1:13" ht="12.75">
      <c r="A22" s="92" t="s">
        <v>270</v>
      </c>
      <c r="B22" t="s">
        <v>45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ht="12.75">
      <c r="A23" s="92"/>
      <c r="B23" s="80" t="s">
        <v>291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2" ht="12.75">
      <c r="A24" s="92" t="s">
        <v>271</v>
      </c>
      <c r="B24" t="s">
        <v>44</v>
      </c>
      <c r="G24" s="1"/>
      <c r="H24" s="6"/>
      <c r="I24" s="6"/>
      <c r="J24" s="6"/>
      <c r="K24" s="1"/>
      <c r="L24" s="8"/>
    </row>
    <row r="25" spans="1:12" ht="12.75">
      <c r="A25" s="92" t="s">
        <v>272</v>
      </c>
      <c r="B25" t="s">
        <v>292</v>
      </c>
      <c r="G25" s="1"/>
      <c r="H25" s="6"/>
      <c r="I25" s="6"/>
      <c r="J25" s="6"/>
      <c r="K25" s="1"/>
      <c r="L25" s="8"/>
    </row>
    <row r="26" spans="1:12" ht="12.75">
      <c r="A26" s="92" t="s">
        <v>273</v>
      </c>
      <c r="B26" t="s">
        <v>293</v>
      </c>
      <c r="G26" s="1"/>
      <c r="H26" s="6"/>
      <c r="I26" s="6"/>
      <c r="J26" s="6"/>
      <c r="K26" s="1"/>
      <c r="L26" s="8"/>
    </row>
    <row r="27" spans="1:12" ht="12.75">
      <c r="A27" s="92"/>
      <c r="B27" t="s">
        <v>91</v>
      </c>
      <c r="G27" s="1"/>
      <c r="H27" s="6"/>
      <c r="I27" s="6"/>
      <c r="J27" s="6"/>
      <c r="K27" s="1"/>
      <c r="L27" s="8"/>
    </row>
    <row r="28" spans="1:12" ht="12.75">
      <c r="A28" s="92"/>
      <c r="B28" t="s">
        <v>4</v>
      </c>
      <c r="G28" s="1"/>
      <c r="H28" s="6"/>
      <c r="I28" s="6"/>
      <c r="J28" s="6"/>
      <c r="K28" s="1"/>
      <c r="L28" s="8"/>
    </row>
    <row r="29" spans="1:12" ht="12.75">
      <c r="A29" s="92"/>
      <c r="B29" t="s">
        <v>264</v>
      </c>
      <c r="G29" s="1"/>
      <c r="H29" s="6"/>
      <c r="I29" s="6"/>
      <c r="J29" s="6"/>
      <c r="K29" s="1"/>
      <c r="L29" s="8"/>
    </row>
  </sheetData>
  <sheetProtection password="CABB" sheet="1" objects="1" scenarios="1"/>
  <mergeCells count="8">
    <mergeCell ref="B1:D1"/>
    <mergeCell ref="B7:F7"/>
    <mergeCell ref="B9:F9"/>
    <mergeCell ref="B10:F10"/>
    <mergeCell ref="B12:L12"/>
    <mergeCell ref="B5:L5"/>
    <mergeCell ref="B4:L4"/>
    <mergeCell ref="B6:L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2"/>
  <sheetViews>
    <sheetView tabSelected="1" zoomScaleSheetLayoutView="100" zoomScalePageLayoutView="0" workbookViewId="0" topLeftCell="A23">
      <selection activeCell="L92" sqref="L92"/>
    </sheetView>
  </sheetViews>
  <sheetFormatPr defaultColWidth="11.421875" defaultRowHeight="12.75"/>
  <cols>
    <col min="1" max="1" width="2.8515625" style="137" customWidth="1"/>
    <col min="2" max="6" width="2.140625" style="0" customWidth="1"/>
    <col min="7" max="7" width="63.7109375" style="0" customWidth="1"/>
    <col min="8" max="10" width="4.7109375" style="0" customWidth="1"/>
    <col min="11" max="11" width="5.8515625" style="0" customWidth="1"/>
    <col min="12" max="12" width="9.7109375" style="1" customWidth="1"/>
    <col min="13" max="13" width="13.7109375" style="6" customWidth="1"/>
    <col min="14" max="14" width="15.7109375" style="6" customWidth="1"/>
    <col min="15" max="15" width="13.7109375" style="6" customWidth="1"/>
    <col min="16" max="16" width="13.7109375" style="1" customWidth="1"/>
    <col min="17" max="17" width="15.00390625" style="8" customWidth="1"/>
    <col min="18" max="18" width="15.7109375" style="0" customWidth="1"/>
    <col min="19" max="19" width="0.85546875" style="0" customWidth="1"/>
    <col min="20" max="20" width="13.421875" style="0" customWidth="1"/>
  </cols>
  <sheetData>
    <row r="1" spans="2:18" ht="25.5" customHeight="1">
      <c r="B1" s="206" t="s">
        <v>294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2:15" ht="12.75" customHeight="1">
      <c r="L2" s="81"/>
      <c r="M2" s="81"/>
      <c r="N2" s="81"/>
      <c r="O2" s="81"/>
    </row>
    <row r="3" spans="1:15" s="65" customFormat="1" ht="11.25">
      <c r="A3" s="140"/>
      <c r="G3" s="65" t="s">
        <v>59</v>
      </c>
      <c r="L3" s="68"/>
      <c r="M3" s="69"/>
      <c r="N3" s="69"/>
      <c r="O3" s="69"/>
    </row>
    <row r="4" spans="1:18" s="65" customFormat="1" ht="11.25">
      <c r="A4" s="140"/>
      <c r="B4" s="237" t="s">
        <v>170</v>
      </c>
      <c r="C4" s="237"/>
      <c r="D4" s="237"/>
      <c r="E4" s="237"/>
      <c r="F4" s="237"/>
      <c r="G4" s="71" t="s">
        <v>277</v>
      </c>
      <c r="K4" s="66" t="s">
        <v>285</v>
      </c>
      <c r="M4" s="66"/>
      <c r="N4" s="66"/>
      <c r="O4" s="67"/>
      <c r="P4" s="67"/>
      <c r="Q4" s="67"/>
      <c r="R4" s="67"/>
    </row>
    <row r="5" spans="1:18" s="65" customFormat="1" ht="11.25">
      <c r="A5" s="140"/>
      <c r="K5" s="66" t="s">
        <v>286</v>
      </c>
      <c r="M5" s="66"/>
      <c r="N5" s="66"/>
      <c r="O5" s="67"/>
      <c r="P5" s="67"/>
      <c r="Q5" s="67"/>
      <c r="R5" s="67"/>
    </row>
    <row r="6" spans="1:18" s="65" customFormat="1" ht="6" customHeight="1">
      <c r="A6" s="140"/>
      <c r="M6" s="68"/>
      <c r="N6" s="66"/>
      <c r="O6" s="66"/>
      <c r="P6" s="66"/>
      <c r="Q6" s="67"/>
      <c r="R6" s="67"/>
    </row>
    <row r="7" spans="1:18" s="65" customFormat="1" ht="11.25">
      <c r="A7" s="140"/>
      <c r="B7" s="237" t="s">
        <v>9</v>
      </c>
      <c r="C7" s="237"/>
      <c r="D7" s="237"/>
      <c r="E7" s="237"/>
      <c r="F7" s="237"/>
      <c r="G7" s="71" t="s">
        <v>278</v>
      </c>
      <c r="K7" s="65" t="s">
        <v>73</v>
      </c>
      <c r="M7" s="68"/>
      <c r="N7" s="69"/>
      <c r="O7" s="69"/>
      <c r="P7" s="69"/>
      <c r="Q7" s="68"/>
      <c r="R7" s="70"/>
    </row>
    <row r="8" spans="1:18" s="65" customFormat="1" ht="11.25">
      <c r="A8" s="140"/>
      <c r="G8" s="65" t="s">
        <v>10</v>
      </c>
      <c r="M8" s="68"/>
      <c r="Q8" s="68"/>
      <c r="R8" s="70"/>
    </row>
    <row r="9" spans="1:18" s="65" customFormat="1" ht="11.25">
      <c r="A9" s="140"/>
      <c r="G9" s="65" t="s">
        <v>11</v>
      </c>
      <c r="M9" s="68"/>
      <c r="N9" s="69"/>
      <c r="O9" s="69"/>
      <c r="P9" s="69"/>
      <c r="Q9" s="68"/>
      <c r="R9" s="70"/>
    </row>
    <row r="10" spans="1:18" s="65" customFormat="1" ht="11.25">
      <c r="A10" s="140"/>
      <c r="G10" s="65" t="s">
        <v>12</v>
      </c>
      <c r="M10" s="68"/>
      <c r="N10" s="69"/>
      <c r="O10" s="69"/>
      <c r="P10" s="69"/>
      <c r="Q10" s="68"/>
      <c r="R10" s="70"/>
    </row>
    <row r="11" spans="1:18" s="65" customFormat="1" ht="6" customHeight="1">
      <c r="A11" s="140"/>
      <c r="M11" s="68"/>
      <c r="N11" s="69"/>
      <c r="O11" s="69"/>
      <c r="P11" s="69"/>
      <c r="Q11" s="68"/>
      <c r="R11" s="70"/>
    </row>
    <row r="12" spans="1:18" s="65" customFormat="1" ht="11.25">
      <c r="A12" s="140"/>
      <c r="B12" s="237" t="s">
        <v>13</v>
      </c>
      <c r="C12" s="237"/>
      <c r="D12" s="237"/>
      <c r="E12" s="237"/>
      <c r="F12" s="237"/>
      <c r="G12" s="71" t="s">
        <v>279</v>
      </c>
      <c r="K12" s="65" t="s">
        <v>284</v>
      </c>
      <c r="M12" s="68"/>
      <c r="Q12" s="68"/>
      <c r="R12" s="70"/>
    </row>
    <row r="13" spans="1:18" s="65" customFormat="1" ht="6" customHeight="1">
      <c r="A13" s="140"/>
      <c r="M13" s="68"/>
      <c r="N13" s="69"/>
      <c r="O13" s="69"/>
      <c r="P13" s="69"/>
      <c r="Q13" s="68"/>
      <c r="R13" s="70"/>
    </row>
    <row r="14" spans="1:18" s="65" customFormat="1" ht="11.25">
      <c r="A14" s="140"/>
      <c r="B14" s="237" t="s">
        <v>64</v>
      </c>
      <c r="C14" s="237"/>
      <c r="D14" s="237"/>
      <c r="E14" s="237"/>
      <c r="F14" s="237"/>
      <c r="G14" s="71" t="s">
        <v>280</v>
      </c>
      <c r="K14" s="65" t="s">
        <v>51</v>
      </c>
      <c r="M14" s="68"/>
      <c r="Q14" s="68"/>
      <c r="R14" s="70"/>
    </row>
    <row r="15" spans="1:18" s="65" customFormat="1" ht="6" customHeight="1">
      <c r="A15" s="140"/>
      <c r="M15" s="68"/>
      <c r="N15" s="69"/>
      <c r="O15" s="69"/>
      <c r="P15" s="69"/>
      <c r="Q15" s="68"/>
      <c r="R15" s="70"/>
    </row>
    <row r="16" spans="1:18" s="65" customFormat="1" ht="11.25">
      <c r="A16" s="140"/>
      <c r="B16" s="237" t="s">
        <v>58</v>
      </c>
      <c r="C16" s="237"/>
      <c r="D16" s="237"/>
      <c r="E16" s="237"/>
      <c r="F16" s="237"/>
      <c r="G16" s="71" t="s">
        <v>281</v>
      </c>
      <c r="K16" s="65" t="s">
        <v>283</v>
      </c>
      <c r="M16" s="68"/>
      <c r="N16" s="69"/>
      <c r="O16" s="69"/>
      <c r="P16" s="69"/>
      <c r="Q16" s="68"/>
      <c r="R16" s="70"/>
    </row>
    <row r="17" spans="1:18" s="65" customFormat="1" ht="6" customHeight="1">
      <c r="A17" s="140"/>
      <c r="M17" s="68"/>
      <c r="N17" s="69"/>
      <c r="O17" s="69"/>
      <c r="P17" s="69"/>
      <c r="Q17" s="68"/>
      <c r="R17" s="70"/>
    </row>
    <row r="18" spans="1:18" s="65" customFormat="1" ht="11.25">
      <c r="A18" s="140"/>
      <c r="G18" s="71" t="s">
        <v>282</v>
      </c>
      <c r="K18" s="66" t="s">
        <v>230</v>
      </c>
      <c r="M18" s="66"/>
      <c r="N18" s="66"/>
      <c r="O18" s="67"/>
      <c r="P18" s="67"/>
      <c r="Q18" s="67"/>
      <c r="R18" s="67"/>
    </row>
    <row r="19" spans="1:18" s="65" customFormat="1" ht="11.25">
      <c r="A19" s="140"/>
      <c r="K19" s="72" t="s">
        <v>175</v>
      </c>
      <c r="M19" s="68"/>
      <c r="N19" s="69"/>
      <c r="O19" s="72"/>
      <c r="P19" s="72"/>
      <c r="Q19" s="67"/>
      <c r="R19" s="67"/>
    </row>
    <row r="20" spans="1:18" s="65" customFormat="1" ht="11.25">
      <c r="A20" s="140"/>
      <c r="K20" s="72" t="s">
        <v>231</v>
      </c>
      <c r="M20" s="68"/>
      <c r="N20" s="69"/>
      <c r="O20" s="72"/>
      <c r="P20" s="72"/>
      <c r="Q20" s="67"/>
      <c r="R20" s="67"/>
    </row>
    <row r="21" spans="16:17" ht="12.75" customHeight="1">
      <c r="P21"/>
      <c r="Q21"/>
    </row>
    <row r="22" ht="12.75" customHeight="1" thickBot="1"/>
    <row r="23" spans="2:17" ht="18" customHeight="1" thickBot="1">
      <c r="B23" s="197" t="s">
        <v>250</v>
      </c>
      <c r="C23" s="197"/>
      <c r="D23" s="197"/>
      <c r="E23" s="197"/>
      <c r="F23" s="198"/>
      <c r="G23" s="144" t="s">
        <v>90</v>
      </c>
      <c r="L23" s="212" t="s">
        <v>158</v>
      </c>
      <c r="M23" s="213"/>
      <c r="N23" s="109"/>
      <c r="O23" s="214">
        <v>0</v>
      </c>
      <c r="P23" s="215"/>
      <c r="Q23" s="37" t="s">
        <v>165</v>
      </c>
    </row>
    <row r="24" spans="2:17" ht="16.5" thickBot="1">
      <c r="B24" s="197" t="s">
        <v>249</v>
      </c>
      <c r="C24" s="197"/>
      <c r="D24" s="197"/>
      <c r="E24" s="197"/>
      <c r="F24" s="198"/>
      <c r="G24" s="144" t="s">
        <v>15</v>
      </c>
      <c r="L24" s="207" t="s">
        <v>174</v>
      </c>
      <c r="M24" s="208"/>
      <c r="N24" s="209"/>
      <c r="O24" s="210">
        <v>0</v>
      </c>
      <c r="P24" s="211"/>
      <c r="Q24" s="40" t="s">
        <v>166</v>
      </c>
    </row>
    <row r="25" spans="2:17" ht="16.5" thickBot="1">
      <c r="B25" s="197" t="s">
        <v>251</v>
      </c>
      <c r="C25" s="197"/>
      <c r="D25" s="197"/>
      <c r="E25" s="197"/>
      <c r="F25" s="198"/>
      <c r="G25" s="144" t="s">
        <v>16</v>
      </c>
      <c r="L25" s="199" t="s">
        <v>275</v>
      </c>
      <c r="M25" s="200"/>
      <c r="N25" s="201"/>
      <c r="O25" s="202">
        <f>O23*O24</f>
        <v>0</v>
      </c>
      <c r="P25" s="203"/>
      <c r="Q25" s="40" t="s">
        <v>168</v>
      </c>
    </row>
    <row r="26" spans="2:19" ht="16.5" thickBot="1">
      <c r="B26" s="197" t="s">
        <v>252</v>
      </c>
      <c r="C26" s="197"/>
      <c r="D26" s="197"/>
      <c r="E26" s="197"/>
      <c r="F26" s="198"/>
      <c r="G26" s="144" t="s">
        <v>17</v>
      </c>
      <c r="J26" s="64"/>
      <c r="L26" s="15"/>
      <c r="M26" s="15"/>
      <c r="N26" s="15"/>
      <c r="O26" s="38" t="s">
        <v>167</v>
      </c>
      <c r="P26" s="145">
        <v>0</v>
      </c>
      <c r="Q26" s="195" t="s">
        <v>253</v>
      </c>
      <c r="R26" s="195"/>
      <c r="S26" s="195"/>
    </row>
    <row r="27" spans="7:17" ht="12.75" customHeight="1" thickBot="1">
      <c r="G27" s="11"/>
      <c r="L27" s="15"/>
      <c r="M27" s="15"/>
      <c r="N27" s="15"/>
      <c r="O27" s="12" t="s">
        <v>90</v>
      </c>
      <c r="P27" s="108" t="e">
        <f>O23/P26</f>
        <v>#DIV/0!</v>
      </c>
      <c r="Q27" t="s">
        <v>254</v>
      </c>
    </row>
    <row r="28" spans="12:15" ht="12.75" customHeight="1" thickBot="1">
      <c r="L28" s="196"/>
      <c r="M28" s="196"/>
      <c r="N28" s="81"/>
      <c r="O28" s="81"/>
    </row>
    <row r="29" spans="6:18" ht="15.75" thickBot="1">
      <c r="F29" s="41" t="s">
        <v>92</v>
      </c>
      <c r="G29" t="s">
        <v>132</v>
      </c>
      <c r="H29" t="s">
        <v>90</v>
      </c>
      <c r="J29" s="146">
        <v>0</v>
      </c>
      <c r="K29" s="9"/>
      <c r="M29" s="42">
        <f>(100+J29)/100</f>
        <v>1</v>
      </c>
      <c r="N29" s="204" t="s">
        <v>131</v>
      </c>
      <c r="O29" s="205"/>
      <c r="P29" s="205"/>
      <c r="Q29" s="205"/>
      <c r="R29" s="205"/>
    </row>
    <row r="30" spans="6:18" ht="18.75" thickBot="1">
      <c r="F30" s="41" t="s">
        <v>95</v>
      </c>
      <c r="G30" t="s">
        <v>265</v>
      </c>
      <c r="J30" s="147">
        <v>0</v>
      </c>
      <c r="K30" s="1"/>
      <c r="M30" s="42">
        <f>(100+J30)/100</f>
        <v>1</v>
      </c>
      <c r="N30" s="217" t="s">
        <v>20</v>
      </c>
      <c r="O30" s="195"/>
      <c r="P30" s="195"/>
      <c r="Q30" s="195"/>
      <c r="R30" s="195"/>
    </row>
    <row r="31" spans="7:15" ht="18.75" customHeight="1" thickBot="1">
      <c r="G31" t="s">
        <v>133</v>
      </c>
      <c r="L31" s="75" t="s">
        <v>226</v>
      </c>
      <c r="M31" s="43">
        <f>SUM(M29:M30)/2</f>
        <v>1</v>
      </c>
      <c r="N31" s="81"/>
      <c r="O31" s="81"/>
    </row>
    <row r="32" spans="12:15" ht="12.75" customHeight="1">
      <c r="L32" s="81"/>
      <c r="M32" s="81"/>
      <c r="N32" s="81"/>
      <c r="O32" s="81"/>
    </row>
    <row r="33" spans="1:20" ht="12.75" customHeight="1">
      <c r="A33" s="138" t="s">
        <v>35</v>
      </c>
      <c r="B33" s="195" t="s">
        <v>38</v>
      </c>
      <c r="C33" s="195"/>
      <c r="D33" s="195"/>
      <c r="E33" s="195"/>
      <c r="F33" s="195"/>
      <c r="G33" s="224"/>
      <c r="H33" s="218" t="s">
        <v>164</v>
      </c>
      <c r="I33" s="219"/>
      <c r="J33" s="219"/>
      <c r="K33" s="219"/>
      <c r="L33" s="219"/>
      <c r="M33" s="219"/>
      <c r="N33" s="219"/>
      <c r="O33" s="219"/>
      <c r="P33" s="220"/>
      <c r="R33" s="78" t="s">
        <v>27</v>
      </c>
      <c r="T33" s="78" t="s">
        <v>28</v>
      </c>
    </row>
    <row r="34" spans="8:16" ht="6" customHeight="1" thickBot="1">
      <c r="H34" s="3"/>
      <c r="I34" s="3"/>
      <c r="J34" s="3"/>
      <c r="K34" s="3"/>
      <c r="L34" s="4"/>
      <c r="M34" s="5" t="s">
        <v>90</v>
      </c>
      <c r="N34" s="5"/>
      <c r="O34" s="5"/>
      <c r="P34" s="7"/>
    </row>
    <row r="35" spans="2:20" ht="16.5" thickBot="1">
      <c r="B35" s="18">
        <v>1</v>
      </c>
      <c r="C35" s="18">
        <v>2</v>
      </c>
      <c r="D35" s="18">
        <v>3</v>
      </c>
      <c r="E35" s="18">
        <v>4</v>
      </c>
      <c r="F35" s="18">
        <v>5</v>
      </c>
      <c r="G35" s="221" t="s">
        <v>60</v>
      </c>
      <c r="H35" s="222"/>
      <c r="I35" s="222"/>
      <c r="J35" s="222"/>
      <c r="K35" s="222"/>
      <c r="L35" s="223"/>
      <c r="M35" s="122">
        <v>1</v>
      </c>
      <c r="N35" s="110">
        <v>2</v>
      </c>
      <c r="O35" s="111" t="s">
        <v>179</v>
      </c>
      <c r="P35" s="112" t="s">
        <v>135</v>
      </c>
      <c r="Q35" s="113" t="s">
        <v>202</v>
      </c>
      <c r="R35" s="114">
        <v>0.05</v>
      </c>
      <c r="T35" s="110">
        <v>2</v>
      </c>
    </row>
    <row r="36" spans="2:20" ht="12.75">
      <c r="B36" s="18"/>
      <c r="C36" s="18"/>
      <c r="D36" s="18"/>
      <c r="E36" s="18"/>
      <c r="F36" s="18"/>
      <c r="H36" s="45" t="s">
        <v>87</v>
      </c>
      <c r="I36" s="45" t="s">
        <v>160</v>
      </c>
      <c r="J36" s="45" t="s">
        <v>159</v>
      </c>
      <c r="K36" s="45" t="s">
        <v>88</v>
      </c>
      <c r="L36" s="46" t="s">
        <v>89</v>
      </c>
      <c r="M36" t="s">
        <v>90</v>
      </c>
      <c r="N36" t="s">
        <v>90</v>
      </c>
      <c r="O36" t="s">
        <v>90</v>
      </c>
      <c r="P36" t="s">
        <v>90</v>
      </c>
      <c r="Q36" t="s">
        <v>90</v>
      </c>
      <c r="R36" s="78" t="s">
        <v>276</v>
      </c>
      <c r="T36" s="78" t="s">
        <v>26</v>
      </c>
    </row>
    <row r="37" spans="1:16" ht="15">
      <c r="A37" s="156" t="s">
        <v>5</v>
      </c>
      <c r="B37" s="26" t="s">
        <v>5</v>
      </c>
      <c r="C37" s="26"/>
      <c r="D37" s="26"/>
      <c r="E37" s="26"/>
      <c r="F37" s="50" t="s">
        <v>90</v>
      </c>
      <c r="G37" s="107" t="s">
        <v>227</v>
      </c>
      <c r="H37" s="148">
        <v>1</v>
      </c>
      <c r="I37" s="148">
        <v>1</v>
      </c>
      <c r="J37" s="148">
        <v>0</v>
      </c>
      <c r="K37">
        <f aca="true" t="shared" si="0" ref="K37:K51">H37*I37*J37</f>
        <v>0</v>
      </c>
      <c r="L37" s="152">
        <v>0</v>
      </c>
      <c r="M37" s="47">
        <f>K37*L37</f>
        <v>0</v>
      </c>
      <c r="N37" t="s">
        <v>90</v>
      </c>
      <c r="O37" s="18" t="s">
        <v>90</v>
      </c>
      <c r="P37" s="7"/>
    </row>
    <row r="38" spans="1:16" ht="15">
      <c r="A38" s="156" t="s">
        <v>35</v>
      </c>
      <c r="B38" s="26" t="s">
        <v>5</v>
      </c>
      <c r="C38" s="26"/>
      <c r="D38" s="26"/>
      <c r="E38" s="26"/>
      <c r="F38" s="50" t="s">
        <v>90</v>
      </c>
      <c r="G38" s="107" t="s">
        <v>189</v>
      </c>
      <c r="H38" s="148">
        <v>1</v>
      </c>
      <c r="I38" s="148">
        <v>1</v>
      </c>
      <c r="J38" s="148">
        <v>0</v>
      </c>
      <c r="K38">
        <f t="shared" si="0"/>
        <v>0</v>
      </c>
      <c r="L38" s="152">
        <v>0</v>
      </c>
      <c r="M38" s="47">
        <f>K38*L38</f>
        <v>0</v>
      </c>
      <c r="N38" t="s">
        <v>90</v>
      </c>
      <c r="O38" s="18" t="s">
        <v>90</v>
      </c>
      <c r="P38" s="7"/>
    </row>
    <row r="39" spans="1:16" ht="15">
      <c r="A39" s="157"/>
      <c r="B39" s="26" t="s">
        <v>90</v>
      </c>
      <c r="C39" s="26" t="s">
        <v>5</v>
      </c>
      <c r="D39" s="26"/>
      <c r="E39" s="26"/>
      <c r="F39" s="26" t="s">
        <v>5</v>
      </c>
      <c r="G39" s="107" t="s">
        <v>213</v>
      </c>
      <c r="H39" s="149">
        <v>1</v>
      </c>
      <c r="I39" s="149">
        <v>1</v>
      </c>
      <c r="J39" s="149">
        <v>0</v>
      </c>
      <c r="K39" s="48">
        <f t="shared" si="0"/>
        <v>0</v>
      </c>
      <c r="L39" s="153">
        <v>0</v>
      </c>
      <c r="M39" s="48" t="s">
        <v>90</v>
      </c>
      <c r="N39" s="49">
        <f>L39*K39</f>
        <v>0</v>
      </c>
      <c r="O39" t="s">
        <v>90</v>
      </c>
      <c r="P39" s="19"/>
    </row>
    <row r="40" spans="1:16" ht="15">
      <c r="A40" s="156" t="s">
        <v>35</v>
      </c>
      <c r="B40" s="26" t="s">
        <v>5</v>
      </c>
      <c r="C40" s="26"/>
      <c r="D40" s="26"/>
      <c r="E40" s="26"/>
      <c r="F40" s="50"/>
      <c r="G40" s="107" t="s">
        <v>212</v>
      </c>
      <c r="H40" s="149">
        <v>1</v>
      </c>
      <c r="I40" s="149">
        <v>1</v>
      </c>
      <c r="J40" s="149">
        <v>0</v>
      </c>
      <c r="K40" s="48">
        <f t="shared" si="0"/>
        <v>0</v>
      </c>
      <c r="L40" s="153">
        <v>0</v>
      </c>
      <c r="M40" s="49">
        <f>K40*L40</f>
        <v>0</v>
      </c>
      <c r="N40" t="s">
        <v>90</v>
      </c>
      <c r="O40" t="s">
        <v>90</v>
      </c>
      <c r="P40" s="7"/>
    </row>
    <row r="41" spans="1:19" ht="15">
      <c r="A41" s="156" t="s">
        <v>35</v>
      </c>
      <c r="B41" s="26" t="s">
        <v>5</v>
      </c>
      <c r="C41" s="26"/>
      <c r="D41" s="26"/>
      <c r="E41" s="26"/>
      <c r="F41" s="50"/>
      <c r="G41" s="107" t="s">
        <v>211</v>
      </c>
      <c r="H41" s="149">
        <v>1</v>
      </c>
      <c r="I41" s="149">
        <v>1</v>
      </c>
      <c r="J41" s="149">
        <v>0</v>
      </c>
      <c r="K41" s="48">
        <f t="shared" si="0"/>
        <v>0</v>
      </c>
      <c r="L41" s="153">
        <v>0</v>
      </c>
      <c r="M41" s="49">
        <f>K41*L41</f>
        <v>0</v>
      </c>
      <c r="N41" t="s">
        <v>90</v>
      </c>
      <c r="O41" t="s">
        <v>90</v>
      </c>
      <c r="P41" s="7"/>
      <c r="S41" t="s">
        <v>90</v>
      </c>
    </row>
    <row r="42" spans="1:16" ht="15">
      <c r="A42" s="156" t="s">
        <v>35</v>
      </c>
      <c r="B42" s="26" t="s">
        <v>5</v>
      </c>
      <c r="C42" s="26"/>
      <c r="D42" s="26"/>
      <c r="E42" s="26"/>
      <c r="F42" s="50"/>
      <c r="G42" s="107" t="s">
        <v>210</v>
      </c>
      <c r="H42" s="149">
        <v>1</v>
      </c>
      <c r="I42" s="149">
        <v>1</v>
      </c>
      <c r="J42" s="149">
        <v>0</v>
      </c>
      <c r="K42" s="48">
        <f t="shared" si="0"/>
        <v>0</v>
      </c>
      <c r="L42" s="153">
        <v>0</v>
      </c>
      <c r="M42" s="49">
        <f>K42*L42</f>
        <v>0</v>
      </c>
      <c r="N42" t="s">
        <v>90</v>
      </c>
      <c r="O42" t="s">
        <v>90</v>
      </c>
      <c r="P42" t="s">
        <v>90</v>
      </c>
    </row>
    <row r="43" spans="1:16" ht="15">
      <c r="A43" s="156" t="s">
        <v>35</v>
      </c>
      <c r="B43" s="26" t="s">
        <v>5</v>
      </c>
      <c r="C43" s="26"/>
      <c r="D43" s="26"/>
      <c r="E43" s="26"/>
      <c r="F43" s="26" t="s">
        <v>5</v>
      </c>
      <c r="G43" s="107" t="s">
        <v>209</v>
      </c>
      <c r="H43" s="149">
        <v>1</v>
      </c>
      <c r="I43" s="149">
        <v>1</v>
      </c>
      <c r="J43" s="149">
        <v>0</v>
      </c>
      <c r="K43" s="48">
        <f t="shared" si="0"/>
        <v>0</v>
      </c>
      <c r="L43" s="153">
        <v>0</v>
      </c>
      <c r="M43" s="49">
        <f>K43*L43</f>
        <v>0</v>
      </c>
      <c r="N43" t="s">
        <v>90</v>
      </c>
      <c r="O43" t="s">
        <v>90</v>
      </c>
      <c r="P43" t="s">
        <v>90</v>
      </c>
    </row>
    <row r="44" spans="1:16" ht="15">
      <c r="A44" s="157"/>
      <c r="B44" s="26"/>
      <c r="C44" s="26" t="s">
        <v>5</v>
      </c>
      <c r="D44" s="26"/>
      <c r="E44" s="26"/>
      <c r="F44" s="50"/>
      <c r="G44" s="107" t="s">
        <v>208</v>
      </c>
      <c r="H44" s="149">
        <v>1</v>
      </c>
      <c r="I44" s="149">
        <v>1</v>
      </c>
      <c r="J44" s="149">
        <v>0</v>
      </c>
      <c r="K44" s="48">
        <f t="shared" si="0"/>
        <v>0</v>
      </c>
      <c r="L44" s="153">
        <v>0</v>
      </c>
      <c r="M44" s="48" t="s">
        <v>90</v>
      </c>
      <c r="N44" s="49">
        <f>L44*K44</f>
        <v>0</v>
      </c>
      <c r="O44" t="s">
        <v>90</v>
      </c>
      <c r="P44" t="s">
        <v>90</v>
      </c>
    </row>
    <row r="45" spans="1:16" ht="15">
      <c r="A45" s="157"/>
      <c r="B45" s="26"/>
      <c r="C45" s="26" t="s">
        <v>5</v>
      </c>
      <c r="D45" s="26" t="s">
        <v>90</v>
      </c>
      <c r="E45" s="28"/>
      <c r="F45" s="50" t="s">
        <v>90</v>
      </c>
      <c r="G45" s="107" t="s">
        <v>116</v>
      </c>
      <c r="H45" s="148">
        <v>1</v>
      </c>
      <c r="I45" s="148">
        <v>1</v>
      </c>
      <c r="J45" s="148">
        <v>0</v>
      </c>
      <c r="K45">
        <f t="shared" si="0"/>
        <v>0</v>
      </c>
      <c r="L45" s="152">
        <v>0</v>
      </c>
      <c r="M45" s="18" t="s">
        <v>90</v>
      </c>
      <c r="N45" s="133" t="s">
        <v>90</v>
      </c>
      <c r="O45" s="47">
        <f>K45*L45</f>
        <v>0</v>
      </c>
      <c r="P45" s="7"/>
    </row>
    <row r="46" spans="1:16" ht="15">
      <c r="A46" s="156" t="s">
        <v>35</v>
      </c>
      <c r="B46" s="26" t="s">
        <v>5</v>
      </c>
      <c r="C46" s="26"/>
      <c r="D46" s="26"/>
      <c r="E46" s="26"/>
      <c r="F46" s="50"/>
      <c r="G46" s="107" t="s">
        <v>119</v>
      </c>
      <c r="H46" s="148">
        <v>1</v>
      </c>
      <c r="I46" s="148">
        <v>1</v>
      </c>
      <c r="J46" s="148">
        <v>0</v>
      </c>
      <c r="K46">
        <f t="shared" si="0"/>
        <v>0</v>
      </c>
      <c r="L46" s="152">
        <v>0</v>
      </c>
      <c r="M46" s="47">
        <f>K46*L46</f>
        <v>0</v>
      </c>
      <c r="N46" t="s">
        <v>90</v>
      </c>
      <c r="O46" s="18" t="s">
        <v>90</v>
      </c>
      <c r="P46" s="7"/>
    </row>
    <row r="47" spans="1:16" ht="15">
      <c r="A47" s="157"/>
      <c r="B47" s="26" t="s">
        <v>90</v>
      </c>
      <c r="C47" s="26" t="s">
        <v>5</v>
      </c>
      <c r="D47" s="26"/>
      <c r="E47" s="26"/>
      <c r="F47" s="50"/>
      <c r="G47" s="107" t="s">
        <v>118</v>
      </c>
      <c r="H47" s="149">
        <v>1</v>
      </c>
      <c r="I47" s="149">
        <v>1</v>
      </c>
      <c r="J47" s="149">
        <v>0</v>
      </c>
      <c r="K47" s="48">
        <f>H47*I47*J47</f>
        <v>0</v>
      </c>
      <c r="L47" s="153"/>
      <c r="M47" s="48" t="s">
        <v>90</v>
      </c>
      <c r="N47" s="49">
        <f>L47*K47</f>
        <v>0</v>
      </c>
      <c r="O47" t="s">
        <v>90</v>
      </c>
      <c r="P47" t="s">
        <v>90</v>
      </c>
    </row>
    <row r="48" spans="1:16" ht="15">
      <c r="A48" s="156" t="s">
        <v>35</v>
      </c>
      <c r="B48" s="26" t="s">
        <v>5</v>
      </c>
      <c r="C48" s="26" t="s">
        <v>90</v>
      </c>
      <c r="D48" s="26"/>
      <c r="E48" s="26"/>
      <c r="F48" s="50"/>
      <c r="G48" s="107" t="s">
        <v>122</v>
      </c>
      <c r="H48" s="149">
        <v>1</v>
      </c>
      <c r="I48" s="149">
        <v>1</v>
      </c>
      <c r="J48" s="149">
        <v>0</v>
      </c>
      <c r="K48" s="48">
        <f>H48*I48*J48</f>
        <v>0</v>
      </c>
      <c r="L48" s="153">
        <v>0</v>
      </c>
      <c r="M48" s="49">
        <f>K48*L48</f>
        <v>0</v>
      </c>
      <c r="N48" t="s">
        <v>90</v>
      </c>
      <c r="O48" t="s">
        <v>90</v>
      </c>
      <c r="P48" t="s">
        <v>90</v>
      </c>
    </row>
    <row r="49" spans="1:16" ht="15">
      <c r="A49" s="157"/>
      <c r="B49" s="26"/>
      <c r="C49" s="26" t="s">
        <v>5</v>
      </c>
      <c r="D49" s="26" t="s">
        <v>90</v>
      </c>
      <c r="E49" s="26"/>
      <c r="F49" s="50"/>
      <c r="G49" s="107" t="s">
        <v>121</v>
      </c>
      <c r="H49" s="149">
        <v>1</v>
      </c>
      <c r="I49" s="149">
        <v>1</v>
      </c>
      <c r="J49" s="149">
        <v>0</v>
      </c>
      <c r="K49" s="48">
        <f>H49*I49*J49</f>
        <v>0</v>
      </c>
      <c r="L49" s="153">
        <v>0</v>
      </c>
      <c r="M49" s="51" t="s">
        <v>90</v>
      </c>
      <c r="N49" s="48" t="s">
        <v>90</v>
      </c>
      <c r="O49" s="49">
        <f>K49*L49</f>
        <v>0</v>
      </c>
      <c r="P49" t="s">
        <v>90</v>
      </c>
    </row>
    <row r="50" spans="1:16" ht="15">
      <c r="A50" s="156" t="s">
        <v>35</v>
      </c>
      <c r="B50" s="26" t="s">
        <v>5</v>
      </c>
      <c r="C50" s="26"/>
      <c r="D50" s="26"/>
      <c r="E50" s="26"/>
      <c r="F50" s="50"/>
      <c r="G50" s="107" t="s">
        <v>120</v>
      </c>
      <c r="H50" s="148">
        <v>1</v>
      </c>
      <c r="I50" s="148">
        <v>1</v>
      </c>
      <c r="J50" s="148">
        <v>0</v>
      </c>
      <c r="K50">
        <f t="shared" si="0"/>
        <v>0</v>
      </c>
      <c r="L50" s="152">
        <v>0</v>
      </c>
      <c r="M50" s="47">
        <f>K50*L50</f>
        <v>0</v>
      </c>
      <c r="N50" s="10"/>
      <c r="O50" s="18" t="s">
        <v>90</v>
      </c>
      <c r="P50" s="7"/>
    </row>
    <row r="51" spans="1:16" ht="15">
      <c r="A51" s="157"/>
      <c r="B51" s="26"/>
      <c r="C51" s="26" t="s">
        <v>5</v>
      </c>
      <c r="D51" s="26"/>
      <c r="E51" s="26"/>
      <c r="F51" s="50"/>
      <c r="G51" s="107" t="s">
        <v>8</v>
      </c>
      <c r="H51" s="148">
        <v>1</v>
      </c>
      <c r="I51" s="148">
        <v>1</v>
      </c>
      <c r="J51" s="148">
        <v>0</v>
      </c>
      <c r="K51">
        <f t="shared" si="0"/>
        <v>0</v>
      </c>
      <c r="L51" s="152">
        <v>0</v>
      </c>
      <c r="M51" s="10" t="s">
        <v>255</v>
      </c>
      <c r="N51" s="47">
        <f>L51*K51</f>
        <v>0</v>
      </c>
      <c r="O51" s="18" t="s">
        <v>90</v>
      </c>
      <c r="P51" s="7"/>
    </row>
    <row r="52" spans="1:16" ht="15">
      <c r="A52" s="157"/>
      <c r="B52" s="26"/>
      <c r="C52" s="26" t="s">
        <v>5</v>
      </c>
      <c r="D52" s="26"/>
      <c r="E52" s="26"/>
      <c r="F52" s="50"/>
      <c r="G52" s="107" t="s">
        <v>7</v>
      </c>
      <c r="H52" s="149">
        <v>1</v>
      </c>
      <c r="I52" s="149">
        <v>1</v>
      </c>
      <c r="J52" s="149">
        <v>0</v>
      </c>
      <c r="K52" s="48">
        <f>H52*I52*J52</f>
        <v>0</v>
      </c>
      <c r="L52" s="153"/>
      <c r="M52" s="48" t="s">
        <v>90</v>
      </c>
      <c r="N52" s="49">
        <f>L52*K52</f>
        <v>0</v>
      </c>
      <c r="O52" t="s">
        <v>90</v>
      </c>
      <c r="P52" t="s">
        <v>90</v>
      </c>
    </row>
    <row r="53" spans="1:20" ht="15.75" thickBot="1">
      <c r="A53" s="156" t="s">
        <v>35</v>
      </c>
      <c r="B53" s="26" t="s">
        <v>5</v>
      </c>
      <c r="C53" s="26"/>
      <c r="D53" s="26"/>
      <c r="E53" s="26"/>
      <c r="F53" s="26" t="s">
        <v>5</v>
      </c>
      <c r="G53" s="107" t="s">
        <v>25</v>
      </c>
      <c r="H53" s="149">
        <v>1</v>
      </c>
      <c r="I53" s="149">
        <v>1</v>
      </c>
      <c r="J53" s="149">
        <v>0</v>
      </c>
      <c r="K53" s="48">
        <f>H53*I53*J53</f>
        <v>0</v>
      </c>
      <c r="L53" s="153">
        <v>0</v>
      </c>
      <c r="M53" s="49">
        <f>K53*L53</f>
        <v>0</v>
      </c>
      <c r="N53" t="s">
        <v>90</v>
      </c>
      <c r="O53" t="s">
        <v>90</v>
      </c>
      <c r="P53" s="7"/>
      <c r="Q53" s="36" t="s">
        <v>90</v>
      </c>
      <c r="R53" s="78" t="s">
        <v>27</v>
      </c>
      <c r="T53" s="78" t="s">
        <v>28</v>
      </c>
    </row>
    <row r="54" spans="7:20" ht="13.5" thickBot="1">
      <c r="G54" s="17" t="s">
        <v>197</v>
      </c>
      <c r="J54" s="48">
        <v>1</v>
      </c>
      <c r="K54" s="2">
        <f>SUM(K39:K53)</f>
        <v>0</v>
      </c>
      <c r="L54" s="10"/>
      <c r="M54" s="158">
        <f>SUM(M37:M53)</f>
        <v>0</v>
      </c>
      <c r="N54" s="158">
        <f>SUM(N37:N53)</f>
        <v>0</v>
      </c>
      <c r="O54" s="159">
        <f>SUM(O37:O53)</f>
        <v>0</v>
      </c>
      <c r="P54" s="160">
        <f>SUM(P37:P53)</f>
        <v>0</v>
      </c>
      <c r="Q54" s="161">
        <f>SUM(Q37:Q53)</f>
        <v>0</v>
      </c>
      <c r="R54" s="124">
        <f>R35*O25</f>
        <v>0</v>
      </c>
      <c r="S54" s="162"/>
      <c r="T54" s="158">
        <v>0</v>
      </c>
    </row>
    <row r="55" spans="7:20" ht="12.75">
      <c r="G55" s="20" t="s">
        <v>260</v>
      </c>
      <c r="J55" s="103">
        <v>1</v>
      </c>
      <c r="K55" s="9"/>
      <c r="L55" s="10"/>
      <c r="M55" s="23" t="s">
        <v>255</v>
      </c>
      <c r="N55" s="53" t="s">
        <v>257</v>
      </c>
      <c r="O55" s="52" t="s">
        <v>256</v>
      </c>
      <c r="P55" s="52" t="s">
        <v>258</v>
      </c>
      <c r="Q55" s="23" t="s">
        <v>113</v>
      </c>
      <c r="R55" s="78"/>
      <c r="T55" s="78" t="s">
        <v>26</v>
      </c>
    </row>
    <row r="56" spans="7:18" ht="12.75">
      <c r="G56" s="20"/>
      <c r="K56" s="1"/>
      <c r="M56" s="22"/>
      <c r="N56" s="163">
        <f>N54+M54</f>
        <v>0</v>
      </c>
      <c r="O56" s="163">
        <f>N56+O54</f>
        <v>0</v>
      </c>
      <c r="P56" s="163">
        <f>O56+P54</f>
        <v>0</v>
      </c>
      <c r="Q56" s="115" t="s">
        <v>162</v>
      </c>
      <c r="R56" s="116" t="s">
        <v>163</v>
      </c>
    </row>
    <row r="57" spans="7:20" ht="16.5" thickBot="1">
      <c r="G57" s="20" t="s">
        <v>288</v>
      </c>
      <c r="K57" s="1"/>
      <c r="M57" s="22" t="s">
        <v>181</v>
      </c>
      <c r="N57" s="86" t="s">
        <v>152</v>
      </c>
      <c r="O57" s="118" t="e">
        <f>Q57/P27</f>
        <v>#DIV/0!</v>
      </c>
      <c r="P57" s="76" t="s">
        <v>269</v>
      </c>
      <c r="Q57" s="164">
        <f>R57*M31</f>
        <v>0</v>
      </c>
      <c r="R57" s="165">
        <v>0</v>
      </c>
      <c r="S57" s="216" t="s">
        <v>268</v>
      </c>
      <c r="T57" s="195"/>
    </row>
    <row r="58" spans="7:20" ht="16.5" thickBot="1">
      <c r="G58" s="20" t="s">
        <v>112</v>
      </c>
      <c r="K58" s="1"/>
      <c r="M58" s="22" t="s">
        <v>182</v>
      </c>
      <c r="N58" s="86" t="s">
        <v>152</v>
      </c>
      <c r="O58" s="131" t="e">
        <f>Q58/P27</f>
        <v>#DIV/0!</v>
      </c>
      <c r="P58" s="76" t="s">
        <v>271</v>
      </c>
      <c r="Q58" s="166">
        <f>R58*M31</f>
        <v>0</v>
      </c>
      <c r="R58" s="167">
        <v>0</v>
      </c>
      <c r="S58" s="216" t="s">
        <v>270</v>
      </c>
      <c r="T58" s="195"/>
    </row>
    <row r="59" spans="8:20" ht="12.75" customHeight="1">
      <c r="H59" s="225" t="s">
        <v>164</v>
      </c>
      <c r="I59" s="225"/>
      <c r="J59" s="225"/>
      <c r="K59" s="225"/>
      <c r="L59" s="225"/>
      <c r="M59" s="225"/>
      <c r="N59" s="225"/>
      <c r="O59" s="225"/>
      <c r="P59" s="226"/>
      <c r="R59" s="78" t="s">
        <v>276</v>
      </c>
      <c r="T59" s="78" t="s">
        <v>26</v>
      </c>
    </row>
    <row r="60" spans="8:16" ht="6" customHeight="1" thickBot="1">
      <c r="H60" s="3"/>
      <c r="I60" s="3"/>
      <c r="J60" s="3"/>
      <c r="K60" s="3"/>
      <c r="L60" s="4"/>
      <c r="M60" s="5" t="s">
        <v>90</v>
      </c>
      <c r="N60" s="5"/>
      <c r="O60" s="5"/>
      <c r="P60" s="7"/>
    </row>
    <row r="61" spans="2:21" ht="15.75" thickBot="1">
      <c r="B61" s="18">
        <v>1</v>
      </c>
      <c r="C61" s="18">
        <v>2</v>
      </c>
      <c r="D61" s="18">
        <v>3</v>
      </c>
      <c r="E61" s="18">
        <v>4</v>
      </c>
      <c r="F61" s="18">
        <v>5</v>
      </c>
      <c r="G61" s="221" t="s">
        <v>77</v>
      </c>
      <c r="H61" s="222"/>
      <c r="I61" s="222"/>
      <c r="J61" s="222"/>
      <c r="K61" s="222"/>
      <c r="L61" s="223"/>
      <c r="M61" s="122">
        <v>1</v>
      </c>
      <c r="N61" s="110">
        <v>2</v>
      </c>
      <c r="O61" s="111" t="s">
        <v>134</v>
      </c>
      <c r="P61" s="112" t="s">
        <v>180</v>
      </c>
      <c r="Q61" s="113" t="s">
        <v>202</v>
      </c>
      <c r="R61" s="114">
        <v>0.15</v>
      </c>
      <c r="T61" s="110">
        <v>2</v>
      </c>
      <c r="U61" s="150"/>
    </row>
    <row r="62" spans="2:18" ht="12.75">
      <c r="B62" s="18"/>
      <c r="C62" s="18"/>
      <c r="D62" s="18"/>
      <c r="E62" s="18"/>
      <c r="F62" s="18"/>
      <c r="H62" s="45" t="s">
        <v>87</v>
      </c>
      <c r="I62" s="45" t="s">
        <v>160</v>
      </c>
      <c r="J62" s="45" t="s">
        <v>159</v>
      </c>
      <c r="K62" s="45" t="s">
        <v>88</v>
      </c>
      <c r="L62" s="46" t="s">
        <v>89</v>
      </c>
      <c r="M62" t="s">
        <v>90</v>
      </c>
      <c r="N62" t="s">
        <v>90</v>
      </c>
      <c r="O62" t="s">
        <v>90</v>
      </c>
      <c r="P62" t="s">
        <v>90</v>
      </c>
      <c r="Q62" t="s">
        <v>90</v>
      </c>
      <c r="R62" s="44"/>
    </row>
    <row r="63" spans="1:16" ht="14.25">
      <c r="A63" s="157" t="s">
        <v>35</v>
      </c>
      <c r="B63" s="26" t="s">
        <v>5</v>
      </c>
      <c r="C63" s="26"/>
      <c r="D63" s="26"/>
      <c r="E63" s="26"/>
      <c r="F63" s="50" t="s">
        <v>90</v>
      </c>
      <c r="G63" s="107" t="s">
        <v>190</v>
      </c>
      <c r="H63" s="148">
        <v>1</v>
      </c>
      <c r="I63" s="148">
        <v>1</v>
      </c>
      <c r="J63" s="148">
        <v>0</v>
      </c>
      <c r="K63">
        <f aca="true" t="shared" si="1" ref="K63:K82">H63*I63*J63</f>
        <v>0</v>
      </c>
      <c r="L63" s="152">
        <v>0</v>
      </c>
      <c r="M63" s="47">
        <f>K63*L63</f>
        <v>0</v>
      </c>
      <c r="N63" t="s">
        <v>90</v>
      </c>
      <c r="O63" s="18" t="s">
        <v>90</v>
      </c>
      <c r="P63" s="7"/>
    </row>
    <row r="64" spans="1:16" ht="14.25">
      <c r="A64" s="157" t="s">
        <v>35</v>
      </c>
      <c r="B64" s="26" t="s">
        <v>5</v>
      </c>
      <c r="C64" s="26"/>
      <c r="D64" s="26"/>
      <c r="E64" s="26"/>
      <c r="F64" s="26" t="s">
        <v>5</v>
      </c>
      <c r="G64" s="107" t="s">
        <v>62</v>
      </c>
      <c r="H64" s="186">
        <v>1</v>
      </c>
      <c r="I64" s="186">
        <v>1</v>
      </c>
      <c r="J64" s="186">
        <v>0</v>
      </c>
      <c r="K64" s="48">
        <f t="shared" si="1"/>
        <v>0</v>
      </c>
      <c r="L64" s="153">
        <v>0</v>
      </c>
      <c r="M64" s="49">
        <f>K64*L64</f>
        <v>0</v>
      </c>
      <c r="N64" s="18" t="s">
        <v>90</v>
      </c>
      <c r="O64" s="18" t="s">
        <v>90</v>
      </c>
      <c r="P64" s="1" t="s">
        <v>191</v>
      </c>
    </row>
    <row r="65" spans="1:16" ht="14.25">
      <c r="A65" s="157" t="s">
        <v>35</v>
      </c>
      <c r="B65" s="26" t="s">
        <v>5</v>
      </c>
      <c r="C65" s="26"/>
      <c r="D65" s="26"/>
      <c r="E65" s="26"/>
      <c r="F65" s="26" t="s">
        <v>5</v>
      </c>
      <c r="G65" s="107" t="s">
        <v>63</v>
      </c>
      <c r="H65" s="186">
        <v>1</v>
      </c>
      <c r="I65" s="186">
        <v>1</v>
      </c>
      <c r="J65" s="186">
        <v>0</v>
      </c>
      <c r="K65" s="48">
        <f t="shared" si="1"/>
        <v>0</v>
      </c>
      <c r="L65" s="153">
        <v>0</v>
      </c>
      <c r="M65" s="49">
        <f>K65*L65</f>
        <v>0</v>
      </c>
      <c r="N65" s="18" t="s">
        <v>90</v>
      </c>
      <c r="O65" s="18" t="s">
        <v>90</v>
      </c>
      <c r="P65" s="1" t="s">
        <v>191</v>
      </c>
    </row>
    <row r="66" spans="1:20" ht="14.25">
      <c r="A66" s="157" t="s">
        <v>35</v>
      </c>
      <c r="B66" s="26" t="s">
        <v>5</v>
      </c>
      <c r="C66" s="26"/>
      <c r="D66" s="26"/>
      <c r="E66" s="26"/>
      <c r="F66" s="50"/>
      <c r="G66" s="107" t="s">
        <v>125</v>
      </c>
      <c r="H66" s="186">
        <v>1</v>
      </c>
      <c r="I66" s="186">
        <v>1</v>
      </c>
      <c r="J66" s="186">
        <v>0</v>
      </c>
      <c r="K66" s="48">
        <f t="shared" si="1"/>
        <v>0</v>
      </c>
      <c r="L66" s="153">
        <v>0</v>
      </c>
      <c r="M66" s="49">
        <f>K66*L66</f>
        <v>0</v>
      </c>
      <c r="N66" s="18" t="s">
        <v>90</v>
      </c>
      <c r="O66" s="18" t="s">
        <v>90</v>
      </c>
      <c r="P66" s="1" t="s">
        <v>191</v>
      </c>
      <c r="T66" t="s">
        <v>90</v>
      </c>
    </row>
    <row r="67" spans="1:15" ht="14.25">
      <c r="A67" s="157" t="s">
        <v>37</v>
      </c>
      <c r="B67" s="27" t="s">
        <v>90</v>
      </c>
      <c r="C67" s="26" t="s">
        <v>5</v>
      </c>
      <c r="D67" s="26"/>
      <c r="E67" s="26"/>
      <c r="F67" s="50" t="s">
        <v>90</v>
      </c>
      <c r="G67" s="107" t="s">
        <v>198</v>
      </c>
      <c r="H67" s="148">
        <v>1</v>
      </c>
      <c r="I67" s="148">
        <v>1</v>
      </c>
      <c r="J67" s="148">
        <v>0</v>
      </c>
      <c r="K67">
        <f t="shared" si="1"/>
        <v>0</v>
      </c>
      <c r="L67" s="152">
        <v>0</v>
      </c>
      <c r="M67" s="10" t="s">
        <v>255</v>
      </c>
      <c r="N67" s="47">
        <f>L67*K67</f>
        <v>0</v>
      </c>
      <c r="O67" s="10" t="s">
        <v>255</v>
      </c>
    </row>
    <row r="68" spans="1:15" ht="14.25">
      <c r="A68" s="157"/>
      <c r="B68" s="27"/>
      <c r="C68" s="26" t="s">
        <v>5</v>
      </c>
      <c r="D68" s="26"/>
      <c r="E68" s="26"/>
      <c r="F68" s="50"/>
      <c r="G68" s="107" t="s">
        <v>199</v>
      </c>
      <c r="H68" s="148">
        <v>1</v>
      </c>
      <c r="I68" s="148">
        <v>1</v>
      </c>
      <c r="J68" s="148">
        <v>0</v>
      </c>
      <c r="K68">
        <f t="shared" si="1"/>
        <v>0</v>
      </c>
      <c r="L68" s="152">
        <v>0</v>
      </c>
      <c r="M68" s="10" t="s">
        <v>255</v>
      </c>
      <c r="N68" s="47">
        <f>L68*K68</f>
        <v>0</v>
      </c>
      <c r="O68" s="10" t="s">
        <v>255</v>
      </c>
    </row>
    <row r="69" spans="1:15" ht="14.25">
      <c r="A69" s="157" t="s">
        <v>36</v>
      </c>
      <c r="B69" s="26" t="s">
        <v>5</v>
      </c>
      <c r="C69" s="26"/>
      <c r="D69" s="26"/>
      <c r="E69" s="26"/>
      <c r="F69" s="50"/>
      <c r="G69" s="107" t="s">
        <v>65</v>
      </c>
      <c r="H69" s="148">
        <v>1</v>
      </c>
      <c r="I69" s="148">
        <v>1</v>
      </c>
      <c r="J69" s="148">
        <v>0</v>
      </c>
      <c r="K69">
        <f t="shared" si="1"/>
        <v>0</v>
      </c>
      <c r="L69" s="152">
        <v>0</v>
      </c>
      <c r="M69" s="47">
        <f>K69*L69</f>
        <v>0</v>
      </c>
      <c r="N69" s="18" t="s">
        <v>90</v>
      </c>
      <c r="O69" s="18" t="s">
        <v>90</v>
      </c>
    </row>
    <row r="70" spans="1:15" ht="14.25">
      <c r="A70" s="157" t="s">
        <v>35</v>
      </c>
      <c r="B70" s="26" t="s">
        <v>5</v>
      </c>
      <c r="C70" s="26"/>
      <c r="D70" s="26"/>
      <c r="E70" s="26"/>
      <c r="F70" s="50"/>
      <c r="G70" s="107" t="s">
        <v>74</v>
      </c>
      <c r="H70" s="186">
        <v>1</v>
      </c>
      <c r="I70" s="186">
        <v>1</v>
      </c>
      <c r="J70" s="186">
        <v>0</v>
      </c>
      <c r="K70" s="48">
        <f t="shared" si="1"/>
        <v>0</v>
      </c>
      <c r="L70" s="153">
        <v>0</v>
      </c>
      <c r="M70" s="49">
        <f>K70*L70</f>
        <v>0</v>
      </c>
      <c r="N70" s="18" t="s">
        <v>90</v>
      </c>
      <c r="O70" s="18" t="s">
        <v>90</v>
      </c>
    </row>
    <row r="71" spans="1:17" ht="14.25">
      <c r="A71" s="157" t="s">
        <v>35</v>
      </c>
      <c r="B71" s="26" t="s">
        <v>5</v>
      </c>
      <c r="C71" s="26"/>
      <c r="D71" s="26"/>
      <c r="E71" s="26"/>
      <c r="F71" s="50"/>
      <c r="G71" s="107" t="s">
        <v>66</v>
      </c>
      <c r="H71" s="148">
        <v>1</v>
      </c>
      <c r="I71" s="148">
        <v>1</v>
      </c>
      <c r="J71" s="148">
        <v>0</v>
      </c>
      <c r="K71">
        <f t="shared" si="1"/>
        <v>0</v>
      </c>
      <c r="L71" s="152">
        <v>0</v>
      </c>
      <c r="M71" s="47">
        <f>K71*L71</f>
        <v>0</v>
      </c>
      <c r="N71" s="18" t="s">
        <v>90</v>
      </c>
      <c r="O71" s="18" t="s">
        <v>90</v>
      </c>
      <c r="Q71" s="8" t="s">
        <v>90</v>
      </c>
    </row>
    <row r="72" spans="1:15" ht="14.25">
      <c r="A72" s="157"/>
      <c r="B72" s="26"/>
      <c r="C72" s="26" t="s">
        <v>5</v>
      </c>
      <c r="D72" s="26"/>
      <c r="E72" s="26"/>
      <c r="F72" s="50"/>
      <c r="G72" s="107" t="s">
        <v>75</v>
      </c>
      <c r="H72" s="186">
        <v>1</v>
      </c>
      <c r="I72" s="186">
        <v>1</v>
      </c>
      <c r="J72" s="186">
        <v>0</v>
      </c>
      <c r="K72" s="48">
        <f t="shared" si="1"/>
        <v>0</v>
      </c>
      <c r="L72" s="153">
        <v>0</v>
      </c>
      <c r="M72" s="48" t="s">
        <v>90</v>
      </c>
      <c r="N72" s="49">
        <f>L72*K72</f>
        <v>0</v>
      </c>
      <c r="O72" s="18" t="s">
        <v>90</v>
      </c>
    </row>
    <row r="73" spans="1:15" ht="14.25">
      <c r="A73" s="157" t="s">
        <v>35</v>
      </c>
      <c r="B73" s="26" t="s">
        <v>5</v>
      </c>
      <c r="C73" s="26"/>
      <c r="D73" s="26"/>
      <c r="E73" s="26"/>
      <c r="F73" s="50"/>
      <c r="G73" s="107" t="s">
        <v>200</v>
      </c>
      <c r="H73" s="148">
        <v>1</v>
      </c>
      <c r="I73" s="148">
        <v>1</v>
      </c>
      <c r="J73" s="148">
        <v>0</v>
      </c>
      <c r="K73">
        <f t="shared" si="1"/>
        <v>0</v>
      </c>
      <c r="L73" s="152">
        <v>0</v>
      </c>
      <c r="M73" s="47">
        <f>K73*L73</f>
        <v>0</v>
      </c>
      <c r="N73" s="18" t="s">
        <v>90</v>
      </c>
      <c r="O73" s="18" t="s">
        <v>90</v>
      </c>
    </row>
    <row r="74" spans="1:15" ht="14.25">
      <c r="A74" s="157" t="s">
        <v>35</v>
      </c>
      <c r="B74" s="26" t="s">
        <v>5</v>
      </c>
      <c r="C74" s="26"/>
      <c r="D74" s="26"/>
      <c r="E74" s="26"/>
      <c r="F74" s="50"/>
      <c r="G74" s="107" t="s">
        <v>42</v>
      </c>
      <c r="H74" s="186">
        <v>1</v>
      </c>
      <c r="I74" s="186">
        <v>1</v>
      </c>
      <c r="J74" s="186">
        <v>0</v>
      </c>
      <c r="K74" s="48">
        <f t="shared" si="1"/>
        <v>0</v>
      </c>
      <c r="L74" s="153">
        <v>0</v>
      </c>
      <c r="M74" s="49">
        <f>K74*L74</f>
        <v>0</v>
      </c>
      <c r="N74" s="18" t="s">
        <v>90</v>
      </c>
      <c r="O74" s="18" t="s">
        <v>90</v>
      </c>
    </row>
    <row r="75" spans="1:15" ht="14.25">
      <c r="A75" s="157"/>
      <c r="B75" s="26"/>
      <c r="C75" s="26" t="s">
        <v>90</v>
      </c>
      <c r="D75" s="26" t="s">
        <v>5</v>
      </c>
      <c r="E75" s="26"/>
      <c r="F75" s="50"/>
      <c r="G75" s="107" t="s">
        <v>68</v>
      </c>
      <c r="H75" s="186">
        <v>1</v>
      </c>
      <c r="I75" s="186">
        <v>1</v>
      </c>
      <c r="J75" s="186">
        <v>0</v>
      </c>
      <c r="K75" s="48">
        <f t="shared" si="1"/>
        <v>0</v>
      </c>
      <c r="L75" s="153">
        <v>0</v>
      </c>
      <c r="M75" s="51" t="s">
        <v>90</v>
      </c>
      <c r="N75" s="48" t="s">
        <v>90</v>
      </c>
      <c r="O75" s="49">
        <f>K75*L75</f>
        <v>0</v>
      </c>
    </row>
    <row r="76" spans="1:17" ht="14.25">
      <c r="A76" s="157"/>
      <c r="B76" s="26"/>
      <c r="C76" s="26" t="s">
        <v>5</v>
      </c>
      <c r="D76" s="26"/>
      <c r="E76" s="28"/>
      <c r="F76" s="50"/>
      <c r="G76" s="107" t="s">
        <v>21</v>
      </c>
      <c r="H76" s="148">
        <v>1</v>
      </c>
      <c r="I76" s="148">
        <v>1</v>
      </c>
      <c r="J76" s="148">
        <v>0</v>
      </c>
      <c r="K76">
        <f t="shared" si="1"/>
        <v>0</v>
      </c>
      <c r="L76" s="152">
        <v>0</v>
      </c>
      <c r="M76" s="10" t="s">
        <v>90</v>
      </c>
      <c r="N76" s="18" t="s">
        <v>90</v>
      </c>
      <c r="O76" s="18" t="s">
        <v>90</v>
      </c>
      <c r="Q76" s="56">
        <f>L76*K76</f>
        <v>0</v>
      </c>
    </row>
    <row r="77" spans="1:15" ht="14.25">
      <c r="A77" s="157" t="s">
        <v>35</v>
      </c>
      <c r="B77" s="26" t="s">
        <v>5</v>
      </c>
      <c r="C77" s="26"/>
      <c r="D77" s="26"/>
      <c r="E77" s="26" t="s">
        <v>90</v>
      </c>
      <c r="F77" s="50"/>
      <c r="G77" s="107" t="s">
        <v>184</v>
      </c>
      <c r="H77" s="186">
        <v>1</v>
      </c>
      <c r="I77" s="186">
        <v>1</v>
      </c>
      <c r="J77" s="186">
        <v>0</v>
      </c>
      <c r="K77" s="48">
        <f t="shared" si="1"/>
        <v>0</v>
      </c>
      <c r="L77" s="153">
        <v>0</v>
      </c>
      <c r="M77" s="49">
        <f>K77*L77</f>
        <v>0</v>
      </c>
      <c r="N77" s="18" t="s">
        <v>90</v>
      </c>
      <c r="O77" s="18" t="s">
        <v>90</v>
      </c>
    </row>
    <row r="78" spans="1:15" ht="14.25">
      <c r="A78" s="157" t="s">
        <v>35</v>
      </c>
      <c r="B78" s="26" t="s">
        <v>90</v>
      </c>
      <c r="C78" s="26"/>
      <c r="D78" s="26"/>
      <c r="E78" s="26"/>
      <c r="F78" s="26" t="s">
        <v>5</v>
      </c>
      <c r="G78" s="107" t="s">
        <v>22</v>
      </c>
      <c r="H78" s="186">
        <v>1</v>
      </c>
      <c r="I78" s="186">
        <v>1</v>
      </c>
      <c r="J78" s="186">
        <v>0</v>
      </c>
      <c r="K78" s="48">
        <f t="shared" si="1"/>
        <v>0</v>
      </c>
      <c r="L78" s="153">
        <v>0</v>
      </c>
      <c r="M78" s="49">
        <f>K78*L78</f>
        <v>0</v>
      </c>
      <c r="N78" s="18" t="s">
        <v>90</v>
      </c>
      <c r="O78" s="18" t="s">
        <v>90</v>
      </c>
    </row>
    <row r="79" spans="1:15" ht="14.25">
      <c r="A79" s="157"/>
      <c r="B79" s="26"/>
      <c r="C79" s="26" t="s">
        <v>5</v>
      </c>
      <c r="D79" s="26"/>
      <c r="E79" s="28"/>
      <c r="F79" s="50"/>
      <c r="G79" s="107" t="s">
        <v>23</v>
      </c>
      <c r="H79" s="148">
        <v>1</v>
      </c>
      <c r="I79" s="148">
        <v>1</v>
      </c>
      <c r="J79" s="148">
        <v>0</v>
      </c>
      <c r="K79">
        <f t="shared" si="1"/>
        <v>0</v>
      </c>
      <c r="L79" s="152">
        <v>0</v>
      </c>
      <c r="M79" s="10" t="s">
        <v>255</v>
      </c>
      <c r="N79" s="47">
        <f>L79*K79</f>
        <v>0</v>
      </c>
      <c r="O79" s="18" t="s">
        <v>90</v>
      </c>
    </row>
    <row r="80" spans="1:15" ht="14.25">
      <c r="A80" s="157" t="s">
        <v>35</v>
      </c>
      <c r="B80" s="26" t="s">
        <v>5</v>
      </c>
      <c r="C80" s="26"/>
      <c r="D80" s="26"/>
      <c r="E80" s="26"/>
      <c r="F80" s="50"/>
      <c r="G80" s="107" t="s">
        <v>24</v>
      </c>
      <c r="H80" s="148">
        <v>1</v>
      </c>
      <c r="I80" s="148">
        <v>1</v>
      </c>
      <c r="J80" s="148">
        <v>0</v>
      </c>
      <c r="K80">
        <f t="shared" si="1"/>
        <v>0</v>
      </c>
      <c r="L80" s="152">
        <v>0</v>
      </c>
      <c r="M80" s="47">
        <f>K80*L80</f>
        <v>0</v>
      </c>
      <c r="N80" s="18" t="s">
        <v>90</v>
      </c>
      <c r="O80" s="18" t="s">
        <v>90</v>
      </c>
    </row>
    <row r="81" spans="1:18" ht="14.25">
      <c r="A81" s="157"/>
      <c r="B81" s="26"/>
      <c r="C81" s="26"/>
      <c r="D81" s="26" t="s">
        <v>136</v>
      </c>
      <c r="E81" s="26" t="s">
        <v>137</v>
      </c>
      <c r="F81" s="50"/>
      <c r="G81" s="107" t="s">
        <v>76</v>
      </c>
      <c r="H81" s="148">
        <v>1</v>
      </c>
      <c r="I81" s="148">
        <v>1</v>
      </c>
      <c r="J81" s="148">
        <v>0</v>
      </c>
      <c r="K81">
        <f t="shared" si="1"/>
        <v>0</v>
      </c>
      <c r="L81" s="152">
        <v>0</v>
      </c>
      <c r="M81" s="47">
        <f>K81*L81</f>
        <v>0</v>
      </c>
      <c r="N81" s="18" t="s">
        <v>90</v>
      </c>
      <c r="O81" s="10" t="s">
        <v>255</v>
      </c>
      <c r="P81" s="47">
        <f>L81*K81</f>
        <v>0</v>
      </c>
      <c r="Q81" s="36" t="s">
        <v>90</v>
      </c>
      <c r="R81" s="35" t="s">
        <v>90</v>
      </c>
    </row>
    <row r="82" spans="1:20" ht="15" thickBot="1">
      <c r="A82" s="157" t="s">
        <v>35</v>
      </c>
      <c r="B82" s="26" t="s">
        <v>5</v>
      </c>
      <c r="C82" s="26"/>
      <c r="D82" s="26"/>
      <c r="E82" s="26"/>
      <c r="F82" s="26" t="s">
        <v>5</v>
      </c>
      <c r="G82" s="107" t="s">
        <v>25</v>
      </c>
      <c r="H82" s="187">
        <v>1</v>
      </c>
      <c r="I82" s="187">
        <v>1</v>
      </c>
      <c r="J82" s="187">
        <v>0</v>
      </c>
      <c r="K82" s="48">
        <f t="shared" si="1"/>
        <v>0</v>
      </c>
      <c r="L82" s="153">
        <v>0</v>
      </c>
      <c r="M82" s="49">
        <f>K82*L82</f>
        <v>0</v>
      </c>
      <c r="N82" s="18" t="s">
        <v>90</v>
      </c>
      <c r="O82" s="18" t="s">
        <v>90</v>
      </c>
      <c r="Q82" s="36"/>
      <c r="R82" s="78" t="s">
        <v>27</v>
      </c>
      <c r="T82" s="78" t="s">
        <v>28</v>
      </c>
    </row>
    <row r="83" spans="7:20" ht="13.5" thickBot="1">
      <c r="G83" s="17" t="s">
        <v>197</v>
      </c>
      <c r="K83" s="2">
        <f>SUM(K64:K82)</f>
        <v>0</v>
      </c>
      <c r="L83" s="10"/>
      <c r="M83" s="158">
        <f>SUM(M63:M82)</f>
        <v>0</v>
      </c>
      <c r="N83" s="158">
        <f>SUM(N63:N82)</f>
        <v>0</v>
      </c>
      <c r="O83" s="159">
        <f>SUM(O63:O82)</f>
        <v>0</v>
      </c>
      <c r="P83" s="160">
        <f>SUM(P63:P82)</f>
        <v>0</v>
      </c>
      <c r="Q83" s="161">
        <f>SUM(Q63:Q82)</f>
        <v>0</v>
      </c>
      <c r="R83" s="124">
        <f>R61*O25</f>
        <v>0</v>
      </c>
      <c r="S83" s="162"/>
      <c r="T83" s="158">
        <v>0</v>
      </c>
    </row>
    <row r="84" spans="7:20" ht="12.75">
      <c r="G84" s="20" t="s">
        <v>260</v>
      </c>
      <c r="K84" s="9"/>
      <c r="L84" s="10"/>
      <c r="M84" s="23" t="s">
        <v>255</v>
      </c>
      <c r="N84" s="53" t="s">
        <v>257</v>
      </c>
      <c r="O84" s="52" t="s">
        <v>256</v>
      </c>
      <c r="P84" s="52" t="s">
        <v>258</v>
      </c>
      <c r="Q84" s="23" t="s">
        <v>255</v>
      </c>
      <c r="R84" s="78"/>
      <c r="T84" s="78" t="s">
        <v>26</v>
      </c>
    </row>
    <row r="85" spans="7:18" ht="13.5" thickBot="1">
      <c r="G85" s="20"/>
      <c r="K85" s="1"/>
      <c r="M85" s="22" t="s">
        <v>90</v>
      </c>
      <c r="N85" s="163">
        <f>N83+M83</f>
        <v>0</v>
      </c>
      <c r="O85" s="163">
        <f>N85+O83</f>
        <v>0</v>
      </c>
      <c r="P85" s="163">
        <f>O85+P83</f>
        <v>0</v>
      </c>
      <c r="Q85" s="123" t="s">
        <v>162</v>
      </c>
      <c r="R85" s="119" t="s">
        <v>163</v>
      </c>
    </row>
    <row r="86" spans="7:20" ht="15.75" customHeight="1" thickBot="1">
      <c r="G86" s="20" t="s">
        <v>287</v>
      </c>
      <c r="K86" s="1"/>
      <c r="M86" s="22"/>
      <c r="N86" s="86" t="s">
        <v>152</v>
      </c>
      <c r="O86" s="117" t="e">
        <f>Q86/P27</f>
        <v>#DIV/0!</v>
      </c>
      <c r="P86" s="76" t="s">
        <v>269</v>
      </c>
      <c r="Q86" s="125">
        <f>R86*M31</f>
        <v>0</v>
      </c>
      <c r="R86" s="168">
        <v>0</v>
      </c>
      <c r="S86" s="216" t="s">
        <v>268</v>
      </c>
      <c r="T86" s="195"/>
    </row>
    <row r="87" spans="7:20" ht="15.75" customHeight="1" thickBot="1">
      <c r="G87" s="20" t="s">
        <v>112</v>
      </c>
      <c r="K87" s="1"/>
      <c r="M87" s="1"/>
      <c r="N87" s="86" t="s">
        <v>152</v>
      </c>
      <c r="O87" s="120" t="e">
        <f>Q87/P27</f>
        <v>#DIV/0!</v>
      </c>
      <c r="P87" s="76" t="s">
        <v>271</v>
      </c>
      <c r="Q87" s="169">
        <f>R87*M31</f>
        <v>0</v>
      </c>
      <c r="R87" s="170">
        <v>0</v>
      </c>
      <c r="S87" s="216" t="s">
        <v>270</v>
      </c>
      <c r="T87" s="195"/>
    </row>
    <row r="88" spans="7:18" ht="12.75" customHeight="1">
      <c r="G88" s="20"/>
      <c r="K88" s="1"/>
      <c r="M88" s="1"/>
      <c r="N88" s="1"/>
      <c r="O88" s="1"/>
      <c r="P88" s="25"/>
      <c r="Q88" s="7"/>
      <c r="R88" s="7"/>
    </row>
    <row r="89" spans="8:20" ht="12.75" customHeight="1">
      <c r="H89" s="225" t="s">
        <v>164</v>
      </c>
      <c r="I89" s="225"/>
      <c r="J89" s="225"/>
      <c r="K89" s="225"/>
      <c r="L89" s="225"/>
      <c r="M89" s="225"/>
      <c r="N89" s="225"/>
      <c r="O89" s="225"/>
      <c r="P89" s="226"/>
      <c r="R89" s="78" t="s">
        <v>276</v>
      </c>
      <c r="T89" s="78" t="s">
        <v>26</v>
      </c>
    </row>
    <row r="90" spans="8:16" ht="6" customHeight="1" thickBot="1">
      <c r="H90" s="3"/>
      <c r="I90" s="3"/>
      <c r="J90" s="3"/>
      <c r="K90" s="3"/>
      <c r="L90" s="4"/>
      <c r="M90" s="5" t="s">
        <v>90</v>
      </c>
      <c r="N90" s="5"/>
      <c r="O90" s="5"/>
      <c r="P90" s="7"/>
    </row>
    <row r="91" spans="2:20" ht="15.75" thickBot="1">
      <c r="B91" s="18">
        <v>1</v>
      </c>
      <c r="C91" s="18">
        <v>2</v>
      </c>
      <c r="D91" s="18">
        <v>3</v>
      </c>
      <c r="E91" s="18">
        <v>4</v>
      </c>
      <c r="F91" s="18">
        <v>5</v>
      </c>
      <c r="G91" s="221" t="s">
        <v>78</v>
      </c>
      <c r="H91" s="222"/>
      <c r="I91" s="222"/>
      <c r="J91" s="222"/>
      <c r="K91" s="222"/>
      <c r="L91" s="223"/>
      <c r="M91" s="122">
        <v>1</v>
      </c>
      <c r="N91" s="110">
        <v>2</v>
      </c>
      <c r="O91" s="111" t="s">
        <v>134</v>
      </c>
      <c r="P91" s="112" t="s">
        <v>180</v>
      </c>
      <c r="Q91" s="113" t="s">
        <v>202</v>
      </c>
      <c r="R91" s="114">
        <v>0.1</v>
      </c>
      <c r="T91" s="110">
        <v>2</v>
      </c>
    </row>
    <row r="92" spans="2:18" ht="12.75">
      <c r="B92" s="18"/>
      <c r="C92" s="18"/>
      <c r="D92" s="18"/>
      <c r="E92" s="18"/>
      <c r="F92" s="18"/>
      <c r="H92" s="45" t="s">
        <v>87</v>
      </c>
      <c r="I92" s="45" t="s">
        <v>160</v>
      </c>
      <c r="J92" s="45" t="s">
        <v>159</v>
      </c>
      <c r="K92" s="45" t="s">
        <v>88</v>
      </c>
      <c r="L92" s="46" t="s">
        <v>89</v>
      </c>
      <c r="M92" t="s">
        <v>90</v>
      </c>
      <c r="N92" t="s">
        <v>90</v>
      </c>
      <c r="O92" t="s">
        <v>90</v>
      </c>
      <c r="P92" t="s">
        <v>90</v>
      </c>
      <c r="Q92" t="s">
        <v>90</v>
      </c>
      <c r="R92" s="44"/>
    </row>
    <row r="93" spans="1:16" ht="14.25">
      <c r="A93" s="157" t="s">
        <v>35</v>
      </c>
      <c r="B93" s="26" t="s">
        <v>5</v>
      </c>
      <c r="C93" s="26"/>
      <c r="D93" s="26"/>
      <c r="E93" s="26"/>
      <c r="F93" s="50" t="s">
        <v>90</v>
      </c>
      <c r="G93" s="107" t="s">
        <v>190</v>
      </c>
      <c r="H93" s="148">
        <v>1</v>
      </c>
      <c r="I93" s="148">
        <v>1</v>
      </c>
      <c r="J93" s="148">
        <v>0</v>
      </c>
      <c r="K93">
        <f>H93*I93*J93</f>
        <v>0</v>
      </c>
      <c r="L93" s="152">
        <v>0</v>
      </c>
      <c r="M93" s="47">
        <f>K93*L93</f>
        <v>0</v>
      </c>
      <c r="N93" t="s">
        <v>90</v>
      </c>
      <c r="O93" s="18" t="s">
        <v>90</v>
      </c>
      <c r="P93" s="7"/>
    </row>
    <row r="94" spans="1:16" ht="14.25">
      <c r="A94" s="157" t="s">
        <v>35</v>
      </c>
      <c r="B94" s="26" t="s">
        <v>5</v>
      </c>
      <c r="C94" s="26"/>
      <c r="D94" s="26"/>
      <c r="E94" s="26"/>
      <c r="F94" s="50"/>
      <c r="G94" s="107" t="s">
        <v>30</v>
      </c>
      <c r="H94" s="186">
        <v>1</v>
      </c>
      <c r="I94" s="186">
        <v>1</v>
      </c>
      <c r="J94" s="186">
        <v>0</v>
      </c>
      <c r="K94" s="48">
        <f>H94*I94*J94</f>
        <v>0</v>
      </c>
      <c r="L94" s="153">
        <v>0</v>
      </c>
      <c r="M94" s="49">
        <f>K94*L94</f>
        <v>0</v>
      </c>
      <c r="N94" s="18" t="s">
        <v>90</v>
      </c>
      <c r="O94" s="18" t="s">
        <v>90</v>
      </c>
      <c r="P94" s="13" t="s">
        <v>90</v>
      </c>
    </row>
    <row r="95" spans="1:16" ht="14.25">
      <c r="A95" s="157" t="s">
        <v>35</v>
      </c>
      <c r="B95" s="26" t="s">
        <v>5</v>
      </c>
      <c r="C95" s="26"/>
      <c r="D95" s="26"/>
      <c r="E95" s="26"/>
      <c r="F95" s="50"/>
      <c r="G95" s="107" t="s">
        <v>201</v>
      </c>
      <c r="H95" s="148">
        <v>1</v>
      </c>
      <c r="I95" s="148">
        <v>1</v>
      </c>
      <c r="J95" s="148">
        <v>0</v>
      </c>
      <c r="K95">
        <f>H95*I95*J95</f>
        <v>0</v>
      </c>
      <c r="L95" s="152">
        <v>0</v>
      </c>
      <c r="M95" s="47">
        <f>K95*L95</f>
        <v>0</v>
      </c>
      <c r="N95" s="18" t="s">
        <v>90</v>
      </c>
      <c r="O95" s="18" t="s">
        <v>90</v>
      </c>
      <c r="P95" s="13" t="s">
        <v>90</v>
      </c>
    </row>
    <row r="96" spans="1:17" ht="14.25">
      <c r="A96" s="157"/>
      <c r="B96" s="26" t="s">
        <v>90</v>
      </c>
      <c r="C96" s="26" t="s">
        <v>5</v>
      </c>
      <c r="D96" s="26"/>
      <c r="E96" s="26"/>
      <c r="F96" s="50"/>
      <c r="G96" s="107" t="s">
        <v>242</v>
      </c>
      <c r="H96" s="148">
        <v>1</v>
      </c>
      <c r="I96" s="148">
        <v>1</v>
      </c>
      <c r="J96" s="148">
        <v>0</v>
      </c>
      <c r="K96">
        <f>H96*I96*J96</f>
        <v>0</v>
      </c>
      <c r="L96" s="152">
        <v>0</v>
      </c>
      <c r="M96" s="10" t="s">
        <v>90</v>
      </c>
      <c r="N96" s="18" t="s">
        <v>90</v>
      </c>
      <c r="O96" s="18" t="s">
        <v>90</v>
      </c>
      <c r="Q96" s="56">
        <f>L96*K96</f>
        <v>0</v>
      </c>
    </row>
    <row r="97" spans="1:15" ht="14.25">
      <c r="A97" s="157" t="s">
        <v>35</v>
      </c>
      <c r="B97" s="26" t="s">
        <v>5</v>
      </c>
      <c r="C97" s="26"/>
      <c r="D97" s="26"/>
      <c r="E97" s="26" t="s">
        <v>90</v>
      </c>
      <c r="F97" s="50"/>
      <c r="G97" s="107" t="s">
        <v>31</v>
      </c>
      <c r="H97" s="148">
        <v>1</v>
      </c>
      <c r="I97" s="148">
        <v>1</v>
      </c>
      <c r="J97" s="148">
        <v>0</v>
      </c>
      <c r="K97">
        <f>H97*I97*J97</f>
        <v>0</v>
      </c>
      <c r="L97" s="152">
        <v>0</v>
      </c>
      <c r="M97" s="47">
        <f>K97*L97</f>
        <v>0</v>
      </c>
      <c r="N97" s="10" t="s">
        <v>255</v>
      </c>
      <c r="O97" s="10" t="s">
        <v>90</v>
      </c>
    </row>
    <row r="98" spans="1:16" ht="14.25">
      <c r="A98" s="157"/>
      <c r="B98" s="26" t="s">
        <v>90</v>
      </c>
      <c r="C98" s="26"/>
      <c r="D98" s="26"/>
      <c r="E98" s="26"/>
      <c r="F98" s="26" t="s">
        <v>5</v>
      </c>
      <c r="G98" s="107" t="s">
        <v>32</v>
      </c>
      <c r="H98" s="148" t="s">
        <v>90</v>
      </c>
      <c r="I98" s="148" t="s">
        <v>90</v>
      </c>
      <c r="J98" s="148" t="s">
        <v>90</v>
      </c>
      <c r="K98" t="s">
        <v>90</v>
      </c>
      <c r="L98" s="152">
        <v>0</v>
      </c>
      <c r="M98" s="10" t="s">
        <v>90</v>
      </c>
      <c r="N98" s="18" t="s">
        <v>90</v>
      </c>
      <c r="O98" s="18" t="s">
        <v>90</v>
      </c>
      <c r="P98" s="13" t="s">
        <v>90</v>
      </c>
    </row>
    <row r="99" spans="1:16" ht="14.25">
      <c r="A99" s="157" t="s">
        <v>36</v>
      </c>
      <c r="B99" s="26" t="s">
        <v>5</v>
      </c>
      <c r="C99" s="26"/>
      <c r="D99" s="26"/>
      <c r="E99" s="26"/>
      <c r="F99" s="50"/>
      <c r="G99" s="107" t="s">
        <v>247</v>
      </c>
      <c r="H99" s="186">
        <v>1</v>
      </c>
      <c r="I99" s="186">
        <v>1</v>
      </c>
      <c r="J99" s="186">
        <v>0</v>
      </c>
      <c r="K99" s="48">
        <f aca="true" t="shared" si="2" ref="K99:K111">H99*I99*J99</f>
        <v>0</v>
      </c>
      <c r="L99" s="153">
        <v>0</v>
      </c>
      <c r="M99" s="49">
        <f aca="true" t="shared" si="3" ref="M99:M104">K99*L99</f>
        <v>0</v>
      </c>
      <c r="N99" s="18" t="s">
        <v>90</v>
      </c>
      <c r="O99" s="18" t="s">
        <v>90</v>
      </c>
      <c r="P99" s="13" t="s">
        <v>90</v>
      </c>
    </row>
    <row r="100" spans="1:16" ht="14.25">
      <c r="A100" s="157" t="s">
        <v>35</v>
      </c>
      <c r="B100" s="26" t="s">
        <v>5</v>
      </c>
      <c r="C100" s="26"/>
      <c r="D100" s="26"/>
      <c r="E100" s="26"/>
      <c r="F100" s="50"/>
      <c r="G100" s="107" t="s">
        <v>248</v>
      </c>
      <c r="H100" s="186">
        <v>1</v>
      </c>
      <c r="I100" s="186">
        <v>1</v>
      </c>
      <c r="J100" s="186">
        <v>0</v>
      </c>
      <c r="K100" s="48">
        <f t="shared" si="2"/>
        <v>0</v>
      </c>
      <c r="L100" s="153">
        <v>0</v>
      </c>
      <c r="M100" s="49">
        <f t="shared" si="3"/>
        <v>0</v>
      </c>
      <c r="N100" s="18" t="s">
        <v>90</v>
      </c>
      <c r="O100" s="18" t="s">
        <v>90</v>
      </c>
      <c r="P100" s="13" t="s">
        <v>90</v>
      </c>
    </row>
    <row r="101" spans="1:16" ht="14.25">
      <c r="A101" s="157" t="s">
        <v>35</v>
      </c>
      <c r="B101" s="26" t="s">
        <v>5</v>
      </c>
      <c r="C101" s="26"/>
      <c r="D101" s="26"/>
      <c r="E101" s="26"/>
      <c r="F101" s="50"/>
      <c r="G101" s="107" t="s">
        <v>67</v>
      </c>
      <c r="H101" s="148">
        <v>1</v>
      </c>
      <c r="I101" s="148">
        <v>1</v>
      </c>
      <c r="J101" s="148">
        <v>0</v>
      </c>
      <c r="K101">
        <f t="shared" si="2"/>
        <v>0</v>
      </c>
      <c r="L101" s="152">
        <v>0</v>
      </c>
      <c r="M101" s="47">
        <f t="shared" si="3"/>
        <v>0</v>
      </c>
      <c r="N101" s="18" t="s">
        <v>90</v>
      </c>
      <c r="O101" s="18" t="s">
        <v>90</v>
      </c>
      <c r="P101" s="13" t="s">
        <v>90</v>
      </c>
    </row>
    <row r="102" spans="1:16" ht="14.25">
      <c r="A102" s="157" t="s">
        <v>35</v>
      </c>
      <c r="B102" s="26" t="s">
        <v>5</v>
      </c>
      <c r="C102" s="26"/>
      <c r="D102" s="26"/>
      <c r="E102" s="26"/>
      <c r="F102" s="50"/>
      <c r="G102" s="107" t="s">
        <v>33</v>
      </c>
      <c r="H102" s="148">
        <v>1</v>
      </c>
      <c r="I102" s="148">
        <v>1</v>
      </c>
      <c r="J102" s="148">
        <v>0</v>
      </c>
      <c r="K102">
        <f t="shared" si="2"/>
        <v>0</v>
      </c>
      <c r="L102" s="152">
        <v>0</v>
      </c>
      <c r="M102" s="47">
        <f t="shared" si="3"/>
        <v>0</v>
      </c>
      <c r="N102" s="18" t="s">
        <v>90</v>
      </c>
      <c r="O102" s="18" t="s">
        <v>90</v>
      </c>
      <c r="P102" s="13" t="s">
        <v>90</v>
      </c>
    </row>
    <row r="103" spans="1:16" ht="14.25">
      <c r="A103" s="157" t="s">
        <v>35</v>
      </c>
      <c r="B103" s="26" t="s">
        <v>5</v>
      </c>
      <c r="C103" s="26"/>
      <c r="D103" s="26"/>
      <c r="E103" s="26"/>
      <c r="F103" s="50"/>
      <c r="G103" s="107" t="s">
        <v>34</v>
      </c>
      <c r="H103" s="148">
        <v>1</v>
      </c>
      <c r="I103" s="148">
        <v>1</v>
      </c>
      <c r="J103" s="148">
        <v>0</v>
      </c>
      <c r="K103">
        <f t="shared" si="2"/>
        <v>0</v>
      </c>
      <c r="L103" s="152">
        <v>0</v>
      </c>
      <c r="M103" s="47">
        <f t="shared" si="3"/>
        <v>0</v>
      </c>
      <c r="N103" s="18" t="s">
        <v>90</v>
      </c>
      <c r="O103" s="18" t="s">
        <v>90</v>
      </c>
      <c r="P103" s="13" t="s">
        <v>90</v>
      </c>
    </row>
    <row r="104" spans="1:16" ht="14.25">
      <c r="A104" s="157" t="s">
        <v>35</v>
      </c>
      <c r="B104" s="26" t="s">
        <v>5</v>
      </c>
      <c r="C104" s="26"/>
      <c r="D104" s="26"/>
      <c r="E104" s="26"/>
      <c r="F104" s="50"/>
      <c r="G104" s="107" t="s">
        <v>96</v>
      </c>
      <c r="H104" s="186">
        <v>1</v>
      </c>
      <c r="I104" s="186">
        <v>1</v>
      </c>
      <c r="J104" s="186">
        <v>0</v>
      </c>
      <c r="K104" s="48">
        <f t="shared" si="2"/>
        <v>0</v>
      </c>
      <c r="L104" s="153">
        <v>0</v>
      </c>
      <c r="M104" s="49">
        <f t="shared" si="3"/>
        <v>0</v>
      </c>
      <c r="N104" s="18" t="s">
        <v>90</v>
      </c>
      <c r="O104" s="18" t="s">
        <v>90</v>
      </c>
      <c r="P104" s="13" t="s">
        <v>90</v>
      </c>
    </row>
    <row r="105" spans="1:16" ht="14.25">
      <c r="A105" s="157"/>
      <c r="B105" s="26"/>
      <c r="C105" s="26" t="s">
        <v>5</v>
      </c>
      <c r="D105" s="26"/>
      <c r="E105" s="28"/>
      <c r="F105" s="50"/>
      <c r="G105" s="107" t="s">
        <v>153</v>
      </c>
      <c r="H105" s="186">
        <v>1</v>
      </c>
      <c r="I105" s="186">
        <v>1</v>
      </c>
      <c r="J105" s="186">
        <v>0</v>
      </c>
      <c r="K105" s="48">
        <f t="shared" si="2"/>
        <v>0</v>
      </c>
      <c r="L105" s="153">
        <v>0</v>
      </c>
      <c r="M105" s="48" t="s">
        <v>90</v>
      </c>
      <c r="N105" s="49">
        <f>L105*K105</f>
        <v>0</v>
      </c>
      <c r="O105" s="18" t="s">
        <v>90</v>
      </c>
      <c r="P105" s="13" t="s">
        <v>90</v>
      </c>
    </row>
    <row r="106" spans="1:15" ht="14.25">
      <c r="A106" s="157" t="s">
        <v>36</v>
      </c>
      <c r="B106" s="26" t="s">
        <v>5</v>
      </c>
      <c r="C106" s="26"/>
      <c r="D106" s="26"/>
      <c r="E106" s="26"/>
      <c r="F106" s="50"/>
      <c r="G106" s="107" t="s">
        <v>154</v>
      </c>
      <c r="H106" s="148">
        <v>1</v>
      </c>
      <c r="I106" s="148">
        <v>1</v>
      </c>
      <c r="J106" s="148">
        <v>0</v>
      </c>
      <c r="K106">
        <f t="shared" si="2"/>
        <v>0</v>
      </c>
      <c r="L106" s="152">
        <v>0</v>
      </c>
      <c r="M106" s="47">
        <f>K106*L106</f>
        <v>0</v>
      </c>
      <c r="N106" s="18" t="s">
        <v>191</v>
      </c>
      <c r="O106" s="18" t="s">
        <v>90</v>
      </c>
    </row>
    <row r="107" spans="1:15" ht="14.25">
      <c r="A107" s="157"/>
      <c r="B107" s="26"/>
      <c r="C107" s="26" t="s">
        <v>5</v>
      </c>
      <c r="D107" s="26"/>
      <c r="E107" s="26"/>
      <c r="F107" s="50"/>
      <c r="G107" s="107" t="s">
        <v>155</v>
      </c>
      <c r="H107" s="148">
        <v>1</v>
      </c>
      <c r="I107" s="148">
        <v>1</v>
      </c>
      <c r="J107" s="148">
        <v>0</v>
      </c>
      <c r="K107">
        <f t="shared" si="2"/>
        <v>0</v>
      </c>
      <c r="L107" s="152">
        <v>0</v>
      </c>
      <c r="M107" s="10" t="s">
        <v>255</v>
      </c>
      <c r="N107" s="47">
        <f>L107*K107</f>
        <v>0</v>
      </c>
      <c r="O107" s="18" t="s">
        <v>90</v>
      </c>
    </row>
    <row r="108" spans="1:16" ht="14.25">
      <c r="A108" s="157" t="s">
        <v>36</v>
      </c>
      <c r="B108" s="26" t="s">
        <v>5</v>
      </c>
      <c r="C108" s="26"/>
      <c r="D108" s="26"/>
      <c r="E108" s="28"/>
      <c r="F108" s="26" t="s">
        <v>5</v>
      </c>
      <c r="G108" s="107" t="s">
        <v>63</v>
      </c>
      <c r="H108" s="186">
        <v>1</v>
      </c>
      <c r="I108" s="186">
        <v>1</v>
      </c>
      <c r="J108" s="186">
        <v>0</v>
      </c>
      <c r="K108" s="48">
        <f t="shared" si="2"/>
        <v>0</v>
      </c>
      <c r="L108" s="153">
        <v>0</v>
      </c>
      <c r="M108" s="49">
        <f>K108*L108</f>
        <v>0</v>
      </c>
      <c r="N108" s="18" t="s">
        <v>90</v>
      </c>
      <c r="O108" s="18" t="s">
        <v>90</v>
      </c>
      <c r="P108" s="13" t="s">
        <v>90</v>
      </c>
    </row>
    <row r="109" spans="1:18" ht="14.25">
      <c r="A109" s="157" t="s">
        <v>35</v>
      </c>
      <c r="B109" s="26" t="s">
        <v>5</v>
      </c>
      <c r="C109" s="26"/>
      <c r="D109" s="26"/>
      <c r="E109" s="26"/>
      <c r="F109" s="26" t="s">
        <v>5</v>
      </c>
      <c r="G109" s="107" t="s">
        <v>156</v>
      </c>
      <c r="H109" s="186">
        <v>1</v>
      </c>
      <c r="I109" s="186">
        <v>1</v>
      </c>
      <c r="J109" s="186">
        <v>0</v>
      </c>
      <c r="K109" s="48">
        <f t="shared" si="2"/>
        <v>0</v>
      </c>
      <c r="L109" s="153">
        <v>0</v>
      </c>
      <c r="M109" s="49">
        <f>K109*L109</f>
        <v>0</v>
      </c>
      <c r="N109" s="18" t="s">
        <v>90</v>
      </c>
      <c r="O109" s="18" t="s">
        <v>90</v>
      </c>
      <c r="P109" s="13" t="s">
        <v>90</v>
      </c>
      <c r="Q109" s="36" t="s">
        <v>90</v>
      </c>
      <c r="R109" s="35" t="s">
        <v>90</v>
      </c>
    </row>
    <row r="110" spans="1:18" ht="14.25">
      <c r="A110" s="157"/>
      <c r="B110" s="26"/>
      <c r="C110" s="26"/>
      <c r="D110" s="26" t="s">
        <v>90</v>
      </c>
      <c r="E110" s="26" t="s">
        <v>5</v>
      </c>
      <c r="F110" s="50"/>
      <c r="G110" s="107" t="s">
        <v>97</v>
      </c>
      <c r="H110" s="148">
        <v>1</v>
      </c>
      <c r="I110" s="148">
        <v>1</v>
      </c>
      <c r="J110" s="148">
        <v>0</v>
      </c>
      <c r="K110">
        <f t="shared" si="2"/>
        <v>0</v>
      </c>
      <c r="L110" s="152">
        <v>0</v>
      </c>
      <c r="M110" s="47">
        <f>K110*L110</f>
        <v>0</v>
      </c>
      <c r="N110" s="18" t="s">
        <v>90</v>
      </c>
      <c r="O110" s="10" t="s">
        <v>255</v>
      </c>
      <c r="P110" s="47">
        <f>L110*K110</f>
        <v>0</v>
      </c>
      <c r="Q110" s="36" t="s">
        <v>90</v>
      </c>
      <c r="R110" s="35" t="s">
        <v>90</v>
      </c>
    </row>
    <row r="111" spans="1:20" ht="15" thickBot="1">
      <c r="A111" s="157" t="s">
        <v>35</v>
      </c>
      <c r="B111" s="26" t="s">
        <v>5</v>
      </c>
      <c r="C111" s="26"/>
      <c r="D111" s="26"/>
      <c r="E111" s="26"/>
      <c r="F111" s="26" t="s">
        <v>5</v>
      </c>
      <c r="G111" s="107" t="s">
        <v>25</v>
      </c>
      <c r="H111" s="186">
        <v>1</v>
      </c>
      <c r="I111" s="186">
        <v>1</v>
      </c>
      <c r="J111" s="186">
        <v>0</v>
      </c>
      <c r="K111" s="48">
        <f t="shared" si="2"/>
        <v>0</v>
      </c>
      <c r="L111" s="153">
        <v>0</v>
      </c>
      <c r="M111" s="49">
        <f>K111*L111</f>
        <v>0</v>
      </c>
      <c r="N111" s="18" t="s">
        <v>90</v>
      </c>
      <c r="O111" s="18" t="s">
        <v>90</v>
      </c>
      <c r="P111" s="13" t="s">
        <v>90</v>
      </c>
      <c r="Q111" s="36" t="s">
        <v>90</v>
      </c>
      <c r="R111" s="78" t="s">
        <v>28</v>
      </c>
      <c r="T111" s="78" t="s">
        <v>28</v>
      </c>
    </row>
    <row r="112" spans="7:20" ht="13.5" thickBot="1">
      <c r="G112" s="17" t="s">
        <v>197</v>
      </c>
      <c r="K112" s="2">
        <f>SUM(K95:K111)</f>
        <v>0</v>
      </c>
      <c r="L112" s="10"/>
      <c r="M112" s="158">
        <f>SUM(M92:M111)</f>
        <v>0</v>
      </c>
      <c r="N112" s="158">
        <f>SUM(N92:N111)</f>
        <v>0</v>
      </c>
      <c r="O112" s="159">
        <f>SUM(O92:O111)</f>
        <v>0</v>
      </c>
      <c r="P112" s="160">
        <f>SUM(P92:P111)</f>
        <v>0</v>
      </c>
      <c r="Q112" s="161">
        <f>SUM(Q92:Q111)</f>
        <v>0</v>
      </c>
      <c r="R112" s="124">
        <f>R91*O25</f>
        <v>0</v>
      </c>
      <c r="S112" s="162"/>
      <c r="T112" s="158">
        <v>0</v>
      </c>
    </row>
    <row r="113" spans="7:20" ht="12.75">
      <c r="G113" s="20" t="s">
        <v>260</v>
      </c>
      <c r="K113" s="9"/>
      <c r="L113" s="10"/>
      <c r="M113" s="23" t="s">
        <v>255</v>
      </c>
      <c r="N113" s="53" t="s">
        <v>257</v>
      </c>
      <c r="O113" s="52" t="s">
        <v>256</v>
      </c>
      <c r="P113" s="52" t="s">
        <v>258</v>
      </c>
      <c r="Q113" s="23" t="s">
        <v>255</v>
      </c>
      <c r="R113" s="78"/>
      <c r="T113" s="78" t="s">
        <v>26</v>
      </c>
    </row>
    <row r="114" spans="7:18" ht="13.5" thickBot="1">
      <c r="G114" s="20"/>
      <c r="K114" s="1"/>
      <c r="M114" s="22" t="s">
        <v>90</v>
      </c>
      <c r="N114" s="163">
        <f>N112+M112</f>
        <v>0</v>
      </c>
      <c r="O114" s="163">
        <f>N114+O112</f>
        <v>0</v>
      </c>
      <c r="P114" s="163">
        <f>O114+P112</f>
        <v>0</v>
      </c>
      <c r="Q114" s="123" t="s">
        <v>162</v>
      </c>
      <c r="R114" s="119" t="s">
        <v>163</v>
      </c>
    </row>
    <row r="115" spans="7:20" ht="15.75" thickBot="1">
      <c r="G115" s="20" t="s">
        <v>288</v>
      </c>
      <c r="K115" s="1"/>
      <c r="M115" s="22"/>
      <c r="N115" s="86" t="s">
        <v>152</v>
      </c>
      <c r="O115" s="118" t="e">
        <f>Q115/P27</f>
        <v>#DIV/0!</v>
      </c>
      <c r="P115" s="76" t="s">
        <v>269</v>
      </c>
      <c r="Q115" s="125">
        <f>R115*M31</f>
        <v>0</v>
      </c>
      <c r="R115" s="168">
        <v>0</v>
      </c>
      <c r="S115" s="216" t="s">
        <v>268</v>
      </c>
      <c r="T115" s="195"/>
    </row>
    <row r="116" spans="7:20" ht="15.75" thickBot="1">
      <c r="G116" s="20" t="s">
        <v>112</v>
      </c>
      <c r="K116" s="1"/>
      <c r="M116" s="22"/>
      <c r="N116" s="86" t="s">
        <v>152</v>
      </c>
      <c r="O116" s="54" t="e">
        <f>Q116/P27</f>
        <v>#DIV/0!</v>
      </c>
      <c r="P116" s="76" t="s">
        <v>271</v>
      </c>
      <c r="Q116" s="169">
        <f>R116*M31</f>
        <v>0</v>
      </c>
      <c r="R116" s="170">
        <v>0</v>
      </c>
      <c r="S116" s="216" t="s">
        <v>270</v>
      </c>
      <c r="T116" s="195"/>
    </row>
    <row r="117" spans="8:20" ht="12.75" customHeight="1">
      <c r="H117" s="225" t="s">
        <v>164</v>
      </c>
      <c r="I117" s="225"/>
      <c r="J117" s="225"/>
      <c r="K117" s="225"/>
      <c r="L117" s="225"/>
      <c r="M117" s="225"/>
      <c r="N117" s="225"/>
      <c r="O117" s="225"/>
      <c r="P117" s="226"/>
      <c r="R117" s="78" t="s">
        <v>276</v>
      </c>
      <c r="T117" s="78" t="s">
        <v>26</v>
      </c>
    </row>
    <row r="118" spans="8:16" ht="6" customHeight="1" thickBot="1">
      <c r="H118" s="3"/>
      <c r="I118" s="3"/>
      <c r="J118" s="3"/>
      <c r="K118" s="3"/>
      <c r="L118" s="4"/>
      <c r="M118" s="5" t="s">
        <v>90</v>
      </c>
      <c r="N118" s="5"/>
      <c r="O118" s="5"/>
      <c r="P118" s="7"/>
    </row>
    <row r="119" spans="2:20" ht="15.75" thickBot="1">
      <c r="B119" s="18">
        <v>1</v>
      </c>
      <c r="C119" s="18">
        <v>2</v>
      </c>
      <c r="D119" s="18">
        <v>3</v>
      </c>
      <c r="E119" s="18">
        <v>4</v>
      </c>
      <c r="F119" s="18">
        <v>5</v>
      </c>
      <c r="G119" s="221" t="s">
        <v>98</v>
      </c>
      <c r="H119" s="222"/>
      <c r="I119" s="222"/>
      <c r="J119" s="222"/>
      <c r="K119" s="222"/>
      <c r="L119" s="223"/>
      <c r="M119" s="122">
        <v>1</v>
      </c>
      <c r="N119" s="110">
        <v>2</v>
      </c>
      <c r="O119" s="111" t="s">
        <v>134</v>
      </c>
      <c r="P119" s="112" t="s">
        <v>180</v>
      </c>
      <c r="Q119" s="113" t="s">
        <v>202</v>
      </c>
      <c r="R119" s="114">
        <v>0.1</v>
      </c>
      <c r="T119" s="110">
        <v>2</v>
      </c>
    </row>
    <row r="120" spans="2:18" ht="12.75">
      <c r="B120" s="18"/>
      <c r="C120" s="18"/>
      <c r="D120" s="18"/>
      <c r="E120" s="18"/>
      <c r="F120" s="18"/>
      <c r="H120" s="45" t="s">
        <v>87</v>
      </c>
      <c r="I120" s="45" t="s">
        <v>160</v>
      </c>
      <c r="J120" s="45" t="s">
        <v>159</v>
      </c>
      <c r="K120" s="45" t="s">
        <v>88</v>
      </c>
      <c r="L120" s="46" t="s">
        <v>89</v>
      </c>
      <c r="M120" t="s">
        <v>90</v>
      </c>
      <c r="N120" t="s">
        <v>90</v>
      </c>
      <c r="O120" t="s">
        <v>90</v>
      </c>
      <c r="P120" t="s">
        <v>90</v>
      </c>
      <c r="Q120" t="s">
        <v>90</v>
      </c>
      <c r="R120" s="44"/>
    </row>
    <row r="121" spans="1:16" ht="14.25">
      <c r="A121" s="157" t="s">
        <v>35</v>
      </c>
      <c r="B121" s="26" t="s">
        <v>5</v>
      </c>
      <c r="C121" s="26"/>
      <c r="D121" s="26"/>
      <c r="E121" s="26"/>
      <c r="F121" s="26" t="s">
        <v>5</v>
      </c>
      <c r="G121" s="107" t="s">
        <v>99</v>
      </c>
      <c r="H121" s="186">
        <v>1</v>
      </c>
      <c r="I121" s="186">
        <v>1</v>
      </c>
      <c r="J121" s="186">
        <v>0</v>
      </c>
      <c r="K121" s="48">
        <f aca="true" t="shared" si="4" ref="K121:K130">H121*I121*J121</f>
        <v>0</v>
      </c>
      <c r="L121" s="153">
        <v>0</v>
      </c>
      <c r="M121" s="49">
        <f>K121*L121</f>
        <v>0</v>
      </c>
      <c r="N121" s="24"/>
      <c r="O121" s="24"/>
      <c r="P121" s="13" t="s">
        <v>90</v>
      </c>
    </row>
    <row r="122" spans="1:16" ht="14.25">
      <c r="A122" s="157" t="s">
        <v>35</v>
      </c>
      <c r="B122" s="26" t="s">
        <v>90</v>
      </c>
      <c r="C122" s="26"/>
      <c r="D122" s="26"/>
      <c r="E122" s="26"/>
      <c r="F122" s="26" t="s">
        <v>5</v>
      </c>
      <c r="G122" s="107" t="s">
        <v>203</v>
      </c>
      <c r="H122" s="148">
        <v>1</v>
      </c>
      <c r="I122" s="148">
        <v>1</v>
      </c>
      <c r="J122" s="148">
        <v>0</v>
      </c>
      <c r="K122">
        <f t="shared" si="4"/>
        <v>0</v>
      </c>
      <c r="L122" s="152">
        <v>0</v>
      </c>
      <c r="M122" s="47">
        <f>K122*L122</f>
        <v>0</v>
      </c>
      <c r="N122" s="24"/>
      <c r="O122" s="24"/>
      <c r="P122" s="13"/>
    </row>
    <row r="123" spans="1:15" ht="14.25">
      <c r="A123" s="157"/>
      <c r="B123" s="26"/>
      <c r="C123" s="26" t="s">
        <v>5</v>
      </c>
      <c r="D123" s="26"/>
      <c r="E123" s="26"/>
      <c r="F123" s="50"/>
      <c r="G123" s="107" t="s">
        <v>100</v>
      </c>
      <c r="H123" s="186">
        <v>1</v>
      </c>
      <c r="I123" s="186">
        <v>1</v>
      </c>
      <c r="J123" s="186">
        <v>0</v>
      </c>
      <c r="K123" s="48">
        <f t="shared" si="4"/>
        <v>0</v>
      </c>
      <c r="L123" s="153">
        <v>0</v>
      </c>
      <c r="M123" s="48" t="s">
        <v>90</v>
      </c>
      <c r="N123" s="49">
        <f>L123*K123</f>
        <v>0</v>
      </c>
      <c r="O123" s="24"/>
    </row>
    <row r="124" spans="1:15" ht="14.25">
      <c r="A124" s="157" t="s">
        <v>36</v>
      </c>
      <c r="B124" s="26" t="s">
        <v>90</v>
      </c>
      <c r="C124" s="26" t="s">
        <v>5</v>
      </c>
      <c r="D124" s="26"/>
      <c r="E124" s="28"/>
      <c r="F124" s="50"/>
      <c r="G124" s="107" t="s">
        <v>101</v>
      </c>
      <c r="H124" s="148">
        <v>1</v>
      </c>
      <c r="I124" s="148">
        <v>1</v>
      </c>
      <c r="J124" s="148">
        <v>0</v>
      </c>
      <c r="K124">
        <f t="shared" si="4"/>
        <v>0</v>
      </c>
      <c r="L124" s="152">
        <v>0</v>
      </c>
      <c r="M124" s="47">
        <f>K124*L124</f>
        <v>0</v>
      </c>
      <c r="N124" s="10" t="s">
        <v>90</v>
      </c>
      <c r="O124" s="18" t="s">
        <v>90</v>
      </c>
    </row>
    <row r="125" spans="1:15" ht="14.25">
      <c r="A125" s="157" t="s">
        <v>35</v>
      </c>
      <c r="B125" s="26" t="s">
        <v>5</v>
      </c>
      <c r="C125" s="26"/>
      <c r="D125" s="26"/>
      <c r="E125" s="26"/>
      <c r="F125" s="50"/>
      <c r="G125" s="107" t="s">
        <v>24</v>
      </c>
      <c r="H125" s="148">
        <v>1</v>
      </c>
      <c r="I125" s="148">
        <v>1</v>
      </c>
      <c r="J125" s="148">
        <v>0</v>
      </c>
      <c r="K125">
        <f t="shared" si="4"/>
        <v>0</v>
      </c>
      <c r="L125" s="152">
        <v>0</v>
      </c>
      <c r="M125" s="47">
        <f>K125*L125</f>
        <v>0</v>
      </c>
      <c r="N125" s="18" t="s">
        <v>90</v>
      </c>
      <c r="O125" s="18" t="s">
        <v>90</v>
      </c>
    </row>
    <row r="126" spans="1:15" ht="14.25">
      <c r="A126" s="157"/>
      <c r="B126" s="26"/>
      <c r="C126" s="26" t="s">
        <v>5</v>
      </c>
      <c r="D126" s="26"/>
      <c r="E126" s="26"/>
      <c r="F126" s="50"/>
      <c r="G126" s="107" t="s">
        <v>46</v>
      </c>
      <c r="H126" s="186">
        <v>1</v>
      </c>
      <c r="I126" s="186">
        <v>1</v>
      </c>
      <c r="J126" s="186">
        <v>0</v>
      </c>
      <c r="K126" s="48">
        <f t="shared" si="4"/>
        <v>0</v>
      </c>
      <c r="L126" s="153">
        <v>0</v>
      </c>
      <c r="M126" s="48" t="s">
        <v>90</v>
      </c>
      <c r="N126" s="49">
        <f>L126*K126</f>
        <v>0</v>
      </c>
      <c r="O126" s="18" t="s">
        <v>90</v>
      </c>
    </row>
    <row r="127" spans="1:15" ht="14.25">
      <c r="A127" s="157" t="s">
        <v>35</v>
      </c>
      <c r="B127" s="26" t="s">
        <v>5</v>
      </c>
      <c r="C127" s="26"/>
      <c r="D127" s="26"/>
      <c r="E127" s="26"/>
      <c r="F127" s="50"/>
      <c r="G127" s="107" t="s">
        <v>47</v>
      </c>
      <c r="H127" s="186">
        <v>1</v>
      </c>
      <c r="I127" s="186">
        <v>1</v>
      </c>
      <c r="J127" s="186">
        <v>0</v>
      </c>
      <c r="K127" s="48">
        <f t="shared" si="4"/>
        <v>0</v>
      </c>
      <c r="L127" s="153">
        <v>0</v>
      </c>
      <c r="M127" s="49">
        <f>K127*L127</f>
        <v>0</v>
      </c>
      <c r="N127" s="24"/>
      <c r="O127" s="24"/>
    </row>
    <row r="128" spans="1:15" ht="14.25">
      <c r="A128" s="157"/>
      <c r="B128" s="26"/>
      <c r="C128" s="26" t="s">
        <v>5</v>
      </c>
      <c r="D128" s="26"/>
      <c r="E128" s="26"/>
      <c r="F128" s="50"/>
      <c r="G128" s="107" t="s">
        <v>115</v>
      </c>
      <c r="H128" s="148">
        <v>1</v>
      </c>
      <c r="I128" s="148">
        <v>1</v>
      </c>
      <c r="J128" s="148">
        <v>0</v>
      </c>
      <c r="K128">
        <f t="shared" si="4"/>
        <v>0</v>
      </c>
      <c r="L128" s="152">
        <v>0</v>
      </c>
      <c r="M128" s="10" t="s">
        <v>255</v>
      </c>
      <c r="N128" s="47">
        <f>L128*K128</f>
        <v>0</v>
      </c>
      <c r="O128" s="18" t="s">
        <v>90</v>
      </c>
    </row>
    <row r="129" spans="1:17" ht="14.25">
      <c r="A129" s="157"/>
      <c r="B129" s="26"/>
      <c r="C129" s="26"/>
      <c r="D129" s="26" t="s">
        <v>241</v>
      </c>
      <c r="E129" s="26"/>
      <c r="F129" s="50"/>
      <c r="G129" s="107" t="s">
        <v>240</v>
      </c>
      <c r="H129" s="148">
        <v>1</v>
      </c>
      <c r="I129" s="148">
        <v>1</v>
      </c>
      <c r="J129" s="148">
        <v>0</v>
      </c>
      <c r="K129">
        <f t="shared" si="4"/>
        <v>0</v>
      </c>
      <c r="L129" s="152">
        <v>0</v>
      </c>
      <c r="M129" s="10" t="s">
        <v>90</v>
      </c>
      <c r="N129" s="18" t="s">
        <v>90</v>
      </c>
      <c r="O129" s="18" t="s">
        <v>90</v>
      </c>
      <c r="Q129" s="56">
        <f>L129*K129</f>
        <v>0</v>
      </c>
    </row>
    <row r="130" spans="1:18" ht="14.25">
      <c r="A130" s="157"/>
      <c r="B130" s="26"/>
      <c r="C130" s="26" t="s">
        <v>90</v>
      </c>
      <c r="D130" s="26" t="s">
        <v>137</v>
      </c>
      <c r="E130" s="26"/>
      <c r="F130" s="26" t="s">
        <v>5</v>
      </c>
      <c r="G130" s="107" t="s">
        <v>48</v>
      </c>
      <c r="H130" s="186">
        <v>1</v>
      </c>
      <c r="I130" s="186">
        <v>1</v>
      </c>
      <c r="J130" s="186">
        <v>0</v>
      </c>
      <c r="K130" s="48">
        <f t="shared" si="4"/>
        <v>0</v>
      </c>
      <c r="L130" s="153">
        <v>0</v>
      </c>
      <c r="M130" s="51" t="s">
        <v>90</v>
      </c>
      <c r="N130" s="48" t="s">
        <v>90</v>
      </c>
      <c r="O130" s="49">
        <f>K130*L130</f>
        <v>0</v>
      </c>
      <c r="Q130" s="36" t="s">
        <v>90</v>
      </c>
      <c r="R130" s="35" t="s">
        <v>90</v>
      </c>
    </row>
    <row r="131" spans="1:18" ht="14.25">
      <c r="A131" s="157"/>
      <c r="B131" s="26"/>
      <c r="C131" s="26" t="s">
        <v>90</v>
      </c>
      <c r="D131" s="26" t="s">
        <v>90</v>
      </c>
      <c r="E131" s="26"/>
      <c r="F131" s="26" t="s">
        <v>5</v>
      </c>
      <c r="G131" s="107" t="s">
        <v>49</v>
      </c>
      <c r="H131" s="148"/>
      <c r="I131" s="148"/>
      <c r="J131" s="148"/>
      <c r="K131" s="1"/>
      <c r="L131" s="154"/>
      <c r="M131" s="22"/>
      <c r="N131" s="24"/>
      <c r="O131" s="24"/>
      <c r="Q131" s="36" t="s">
        <v>90</v>
      </c>
      <c r="R131" s="35" t="s">
        <v>90</v>
      </c>
    </row>
    <row r="132" spans="1:18" ht="14.25">
      <c r="A132" s="157"/>
      <c r="B132" s="26"/>
      <c r="C132" s="26" t="s">
        <v>5</v>
      </c>
      <c r="D132" s="26"/>
      <c r="E132" s="26"/>
      <c r="F132" s="50"/>
      <c r="G132" s="107" t="s">
        <v>103</v>
      </c>
      <c r="H132" s="186">
        <v>1</v>
      </c>
      <c r="I132" s="186">
        <v>1</v>
      </c>
      <c r="J132" s="186">
        <v>0</v>
      </c>
      <c r="K132" s="48">
        <f>H132*I132*J132</f>
        <v>0</v>
      </c>
      <c r="L132" s="153">
        <v>0</v>
      </c>
      <c r="M132" s="48" t="s">
        <v>90</v>
      </c>
      <c r="N132" s="49">
        <f>L132*K132</f>
        <v>0</v>
      </c>
      <c r="O132" s="24"/>
      <c r="Q132" s="36" t="s">
        <v>90</v>
      </c>
      <c r="R132" s="35" t="s">
        <v>90</v>
      </c>
    </row>
    <row r="133" spans="1:20" ht="15" thickBot="1">
      <c r="A133" s="157"/>
      <c r="B133" s="26"/>
      <c r="C133" s="26" t="s">
        <v>5</v>
      </c>
      <c r="D133" s="26"/>
      <c r="E133" s="26" t="s">
        <v>90</v>
      </c>
      <c r="F133" s="50"/>
      <c r="G133" s="107" t="s">
        <v>104</v>
      </c>
      <c r="H133" s="186">
        <v>1</v>
      </c>
      <c r="I133" s="186">
        <v>1</v>
      </c>
      <c r="J133" s="186">
        <v>0</v>
      </c>
      <c r="K133" s="48">
        <f>H133*I133*J133</f>
        <v>0</v>
      </c>
      <c r="L133" s="153">
        <v>0</v>
      </c>
      <c r="M133" s="48" t="s">
        <v>90</v>
      </c>
      <c r="N133" s="49">
        <f>L133*K133</f>
        <v>0</v>
      </c>
      <c r="O133" s="24"/>
      <c r="R133" s="78" t="s">
        <v>27</v>
      </c>
      <c r="T133" s="78" t="s">
        <v>28</v>
      </c>
    </row>
    <row r="134" spans="7:20" ht="13.5" thickBot="1">
      <c r="G134" s="17" t="s">
        <v>197</v>
      </c>
      <c r="K134" s="2">
        <f>SUM(K123:K133)</f>
        <v>0</v>
      </c>
      <c r="L134" s="10"/>
      <c r="M134" s="158">
        <f>SUM(M121:M133)</f>
        <v>0</v>
      </c>
      <c r="N134" s="158">
        <f>SUM(N121:N133)</f>
        <v>0</v>
      </c>
      <c r="O134" s="159">
        <f>SUM(O121:O133)</f>
        <v>0</v>
      </c>
      <c r="P134" s="160">
        <f>SUM(P121:P133)</f>
        <v>0</v>
      </c>
      <c r="Q134" s="161">
        <f>SUM(Q121:Q133)</f>
        <v>0</v>
      </c>
      <c r="R134" s="124">
        <f>R119*O25</f>
        <v>0</v>
      </c>
      <c r="S134" s="162"/>
      <c r="T134" s="158">
        <v>0</v>
      </c>
    </row>
    <row r="135" spans="7:20" ht="12.75">
      <c r="G135" s="20" t="s">
        <v>260</v>
      </c>
      <c r="K135" s="9"/>
      <c r="L135" s="10"/>
      <c r="M135" s="23" t="s">
        <v>255</v>
      </c>
      <c r="N135" s="53" t="s">
        <v>257</v>
      </c>
      <c r="O135" s="52" t="s">
        <v>256</v>
      </c>
      <c r="P135" s="52" t="s">
        <v>258</v>
      </c>
      <c r="Q135" s="23" t="s">
        <v>255</v>
      </c>
      <c r="R135" s="78"/>
      <c r="T135" s="78" t="s">
        <v>26</v>
      </c>
    </row>
    <row r="136" spans="7:18" ht="13.5" thickBot="1">
      <c r="G136" s="20"/>
      <c r="K136" s="1"/>
      <c r="M136" s="22" t="s">
        <v>90</v>
      </c>
      <c r="N136" s="163">
        <f>N134+M134</f>
        <v>0</v>
      </c>
      <c r="O136" s="163">
        <f>N136+O134</f>
        <v>0</v>
      </c>
      <c r="P136" s="163">
        <f>O136+P134</f>
        <v>0</v>
      </c>
      <c r="Q136" s="123" t="s">
        <v>162</v>
      </c>
      <c r="R136" s="119" t="s">
        <v>163</v>
      </c>
    </row>
    <row r="137" spans="7:20" ht="15.75" thickBot="1">
      <c r="G137" s="20" t="s">
        <v>288</v>
      </c>
      <c r="K137" s="1"/>
      <c r="M137" s="22"/>
      <c r="N137" s="86" t="s">
        <v>152</v>
      </c>
      <c r="O137" s="117" t="e">
        <f>Q137/P27</f>
        <v>#DIV/0!</v>
      </c>
      <c r="P137" s="76" t="s">
        <v>269</v>
      </c>
      <c r="Q137" s="125">
        <f>R137*M31</f>
        <v>0</v>
      </c>
      <c r="R137" s="168">
        <v>0</v>
      </c>
      <c r="S137" s="216" t="s">
        <v>268</v>
      </c>
      <c r="T137" s="195"/>
    </row>
    <row r="138" spans="7:20" ht="15.75" thickBot="1">
      <c r="G138" s="20" t="s">
        <v>112</v>
      </c>
      <c r="K138" s="1"/>
      <c r="M138" s="22"/>
      <c r="N138" s="86" t="s">
        <v>152</v>
      </c>
      <c r="O138" s="120" t="e">
        <f>Q138/P27</f>
        <v>#DIV/0!</v>
      </c>
      <c r="P138" s="76" t="s">
        <v>271</v>
      </c>
      <c r="Q138" s="169">
        <f>R138*M31</f>
        <v>0</v>
      </c>
      <c r="R138" s="170">
        <v>0</v>
      </c>
      <c r="S138" s="216" t="s">
        <v>270</v>
      </c>
      <c r="T138" s="195"/>
    </row>
    <row r="139" spans="7:18" ht="12.75">
      <c r="G139" s="20"/>
      <c r="K139" s="1"/>
      <c r="M139" s="22"/>
      <c r="N139" s="24"/>
      <c r="O139" s="24"/>
      <c r="P139" s="25"/>
      <c r="Q139" s="25"/>
      <c r="R139" s="57"/>
    </row>
    <row r="140" spans="8:20" ht="12.75" customHeight="1">
      <c r="H140" s="225" t="s">
        <v>164</v>
      </c>
      <c r="I140" s="225"/>
      <c r="J140" s="225"/>
      <c r="K140" s="225"/>
      <c r="L140" s="225"/>
      <c r="M140" s="225"/>
      <c r="N140" s="225"/>
      <c r="O140" s="225"/>
      <c r="P140" s="226"/>
      <c r="R140" s="78" t="s">
        <v>276</v>
      </c>
      <c r="T140" s="78" t="s">
        <v>26</v>
      </c>
    </row>
    <row r="141" spans="8:16" ht="6" customHeight="1" thickBot="1">
      <c r="H141" s="3"/>
      <c r="I141" s="3"/>
      <c r="J141" s="3"/>
      <c r="K141" s="3"/>
      <c r="L141" s="4"/>
      <c r="M141" s="5" t="s">
        <v>90</v>
      </c>
      <c r="N141" s="5"/>
      <c r="O141" s="5"/>
      <c r="P141" s="7"/>
    </row>
    <row r="142" spans="2:20" ht="15.75" thickBot="1">
      <c r="B142" s="18">
        <v>1</v>
      </c>
      <c r="C142" s="18">
        <v>2</v>
      </c>
      <c r="D142" s="18">
        <v>3</v>
      </c>
      <c r="E142" s="18">
        <v>4</v>
      </c>
      <c r="F142" s="18">
        <v>5</v>
      </c>
      <c r="G142" s="221" t="s">
        <v>105</v>
      </c>
      <c r="H142" s="222"/>
      <c r="I142" s="222"/>
      <c r="J142" s="222"/>
      <c r="K142" s="222"/>
      <c r="L142" s="223"/>
      <c r="M142" s="122">
        <v>1</v>
      </c>
      <c r="N142" s="110">
        <v>2</v>
      </c>
      <c r="O142" s="111" t="s">
        <v>134</v>
      </c>
      <c r="P142" s="112" t="s">
        <v>180</v>
      </c>
      <c r="Q142" s="113" t="s">
        <v>202</v>
      </c>
      <c r="R142" s="114">
        <v>0.25</v>
      </c>
      <c r="T142" s="110">
        <v>2</v>
      </c>
    </row>
    <row r="143" spans="2:18" ht="12.75">
      <c r="B143" s="18"/>
      <c r="C143" s="18"/>
      <c r="D143" s="18"/>
      <c r="E143" s="18"/>
      <c r="F143" s="18"/>
      <c r="H143" s="45" t="s">
        <v>87</v>
      </c>
      <c r="I143" s="45" t="s">
        <v>160</v>
      </c>
      <c r="J143" s="45" t="s">
        <v>159</v>
      </c>
      <c r="K143" s="45" t="s">
        <v>88</v>
      </c>
      <c r="L143" s="46" t="s">
        <v>89</v>
      </c>
      <c r="M143" t="s">
        <v>90</v>
      </c>
      <c r="N143" t="s">
        <v>90</v>
      </c>
      <c r="O143" t="s">
        <v>90</v>
      </c>
      <c r="P143" t="s">
        <v>90</v>
      </c>
      <c r="Q143" t="s">
        <v>90</v>
      </c>
      <c r="R143" s="44"/>
    </row>
    <row r="144" spans="1:20" ht="14.25">
      <c r="A144" s="157"/>
      <c r="B144" s="26"/>
      <c r="C144" s="26"/>
      <c r="D144" s="26"/>
      <c r="E144" s="26"/>
      <c r="F144" s="50" t="s">
        <v>5</v>
      </c>
      <c r="G144" s="107" t="s">
        <v>106</v>
      </c>
      <c r="H144" s="186">
        <v>1</v>
      </c>
      <c r="I144" s="186">
        <v>1</v>
      </c>
      <c r="J144" s="186">
        <v>0</v>
      </c>
      <c r="K144" s="48">
        <f>H144*I144*J144</f>
        <v>0</v>
      </c>
      <c r="L144" s="153">
        <v>0</v>
      </c>
      <c r="M144" s="49" t="s">
        <v>14</v>
      </c>
      <c r="N144" s="18" t="s">
        <v>90</v>
      </c>
      <c r="O144" s="10" t="s">
        <v>90</v>
      </c>
      <c r="P144" s="13" t="s">
        <v>90</v>
      </c>
      <c r="T144" s="49">
        <f>L144*K144</f>
        <v>0</v>
      </c>
    </row>
    <row r="145" spans="1:20" ht="14.25">
      <c r="A145" s="157"/>
      <c r="B145" s="26"/>
      <c r="C145" s="26" t="s">
        <v>5</v>
      </c>
      <c r="D145" s="26"/>
      <c r="E145" s="26"/>
      <c r="F145" s="50"/>
      <c r="G145" s="107" t="s">
        <v>185</v>
      </c>
      <c r="H145" s="148">
        <v>1</v>
      </c>
      <c r="I145" s="148">
        <v>1</v>
      </c>
      <c r="J145" s="148">
        <v>0</v>
      </c>
      <c r="K145" s="74">
        <f aca="true" t="shared" si="5" ref="K145:K167">H145*I145*J145</f>
        <v>0</v>
      </c>
      <c r="L145" s="152">
        <v>0</v>
      </c>
      <c r="M145" s="10" t="s">
        <v>255</v>
      </c>
      <c r="N145" s="47" t="s">
        <v>14</v>
      </c>
      <c r="O145" s="18" t="s">
        <v>90</v>
      </c>
      <c r="P145" s="13"/>
      <c r="T145" s="47">
        <f>L145*K145</f>
        <v>0</v>
      </c>
    </row>
    <row r="146" spans="1:15" ht="14.25">
      <c r="A146" s="157"/>
      <c r="B146" s="26"/>
      <c r="C146" s="26" t="s">
        <v>5</v>
      </c>
      <c r="D146" s="26"/>
      <c r="E146" s="26"/>
      <c r="F146" s="50"/>
      <c r="G146" s="107" t="s">
        <v>107</v>
      </c>
      <c r="H146" s="148">
        <v>1</v>
      </c>
      <c r="I146" s="148">
        <v>1</v>
      </c>
      <c r="J146" s="148">
        <v>0</v>
      </c>
      <c r="K146" s="74">
        <f t="shared" si="5"/>
        <v>0</v>
      </c>
      <c r="L146" s="152">
        <v>0</v>
      </c>
      <c r="M146" s="10" t="s">
        <v>255</v>
      </c>
      <c r="N146" s="47">
        <f aca="true" t="shared" si="6" ref="N146:N151">L146*K146</f>
        <v>0</v>
      </c>
      <c r="O146" s="10" t="s">
        <v>255</v>
      </c>
    </row>
    <row r="147" spans="1:15" ht="14.25">
      <c r="A147" s="157"/>
      <c r="B147" s="26"/>
      <c r="C147" s="26" t="s">
        <v>5</v>
      </c>
      <c r="D147" s="26"/>
      <c r="E147" s="26"/>
      <c r="F147" s="50"/>
      <c r="G147" s="107" t="s">
        <v>50</v>
      </c>
      <c r="H147" s="148">
        <v>1</v>
      </c>
      <c r="I147" s="148">
        <v>1</v>
      </c>
      <c r="J147" s="148">
        <v>0</v>
      </c>
      <c r="K147" s="74">
        <f t="shared" si="5"/>
        <v>0</v>
      </c>
      <c r="L147" s="152">
        <v>0</v>
      </c>
      <c r="M147" s="10" t="s">
        <v>90</v>
      </c>
      <c r="N147" s="47">
        <f t="shared" si="6"/>
        <v>0</v>
      </c>
      <c r="O147" s="18" t="s">
        <v>90</v>
      </c>
    </row>
    <row r="148" spans="1:15" ht="14.25">
      <c r="A148" s="157"/>
      <c r="B148" s="26"/>
      <c r="C148" s="26" t="s">
        <v>5</v>
      </c>
      <c r="D148" s="26"/>
      <c r="E148" s="26"/>
      <c r="F148" s="50"/>
      <c r="G148" s="107" t="s">
        <v>110</v>
      </c>
      <c r="H148" s="148">
        <v>1</v>
      </c>
      <c r="I148" s="148">
        <v>1</v>
      </c>
      <c r="J148" s="148">
        <v>0</v>
      </c>
      <c r="K148" s="74">
        <f t="shared" si="5"/>
        <v>0</v>
      </c>
      <c r="L148" s="152">
        <v>0</v>
      </c>
      <c r="M148" s="10" t="s">
        <v>90</v>
      </c>
      <c r="N148" s="47">
        <f t="shared" si="6"/>
        <v>0</v>
      </c>
      <c r="O148" s="10" t="s">
        <v>255</v>
      </c>
    </row>
    <row r="149" spans="1:15" ht="14.25">
      <c r="A149" s="157"/>
      <c r="B149" s="26"/>
      <c r="C149" s="26" t="s">
        <v>5</v>
      </c>
      <c r="D149" s="26"/>
      <c r="E149" s="26"/>
      <c r="F149" s="50"/>
      <c r="G149" s="107" t="s">
        <v>111</v>
      </c>
      <c r="H149" s="148">
        <v>1</v>
      </c>
      <c r="I149" s="148">
        <v>1</v>
      </c>
      <c r="J149" s="148">
        <v>0</v>
      </c>
      <c r="K149" s="74">
        <f t="shared" si="5"/>
        <v>0</v>
      </c>
      <c r="L149" s="152">
        <v>0</v>
      </c>
      <c r="M149" s="10" t="s">
        <v>90</v>
      </c>
      <c r="N149" s="47">
        <f t="shared" si="6"/>
        <v>0</v>
      </c>
      <c r="O149" s="10" t="s">
        <v>255</v>
      </c>
    </row>
    <row r="150" spans="1:15" ht="14.25">
      <c r="A150" s="157"/>
      <c r="B150" s="26"/>
      <c r="C150" s="26" t="s">
        <v>5</v>
      </c>
      <c r="D150" s="26"/>
      <c r="E150" s="26"/>
      <c r="F150" s="50"/>
      <c r="G150" s="107" t="s">
        <v>188</v>
      </c>
      <c r="H150" s="148">
        <v>1</v>
      </c>
      <c r="I150" s="148">
        <v>1</v>
      </c>
      <c r="J150" s="148">
        <v>0</v>
      </c>
      <c r="K150" s="74">
        <f t="shared" si="5"/>
        <v>0</v>
      </c>
      <c r="L150" s="152">
        <v>0</v>
      </c>
      <c r="M150" s="10" t="s">
        <v>90</v>
      </c>
      <c r="N150" s="47">
        <f t="shared" si="6"/>
        <v>0</v>
      </c>
      <c r="O150" s="18" t="s">
        <v>90</v>
      </c>
    </row>
    <row r="151" spans="1:15" ht="14.25">
      <c r="A151" s="157"/>
      <c r="B151" s="26"/>
      <c r="C151" s="26" t="s">
        <v>5</v>
      </c>
      <c r="D151" s="26"/>
      <c r="E151" s="26"/>
      <c r="F151" s="50"/>
      <c r="G151" s="107" t="s">
        <v>108</v>
      </c>
      <c r="H151" s="148">
        <v>1</v>
      </c>
      <c r="I151" s="148">
        <v>1</v>
      </c>
      <c r="J151" s="148">
        <v>0</v>
      </c>
      <c r="K151" s="74">
        <f t="shared" si="5"/>
        <v>0</v>
      </c>
      <c r="L151" s="152">
        <v>0</v>
      </c>
      <c r="M151" s="10" t="s">
        <v>90</v>
      </c>
      <c r="N151" s="47">
        <f t="shared" si="6"/>
        <v>0</v>
      </c>
      <c r="O151" s="10" t="s">
        <v>255</v>
      </c>
    </row>
    <row r="152" spans="1:15" ht="14.25">
      <c r="A152" s="157" t="s">
        <v>35</v>
      </c>
      <c r="B152" s="26" t="s">
        <v>5</v>
      </c>
      <c r="C152" s="26"/>
      <c r="D152" s="26"/>
      <c r="E152" s="26"/>
      <c r="F152" s="50"/>
      <c r="G152" s="107" t="s">
        <v>109</v>
      </c>
      <c r="H152" s="148">
        <v>1</v>
      </c>
      <c r="I152" s="148">
        <v>1</v>
      </c>
      <c r="J152" s="148">
        <v>0</v>
      </c>
      <c r="K152" s="74">
        <f t="shared" si="5"/>
        <v>0</v>
      </c>
      <c r="L152" s="152">
        <v>0</v>
      </c>
      <c r="M152" s="47">
        <f>K152*L152</f>
        <v>0</v>
      </c>
      <c r="N152" s="18" t="s">
        <v>90</v>
      </c>
      <c r="O152" s="18" t="s">
        <v>90</v>
      </c>
    </row>
    <row r="153" spans="1:15" ht="14.25">
      <c r="A153" s="157"/>
      <c r="B153" s="26"/>
      <c r="C153" s="26" t="s">
        <v>5</v>
      </c>
      <c r="D153" s="26"/>
      <c r="E153" s="26"/>
      <c r="F153" s="50"/>
      <c r="G153" s="107" t="s">
        <v>52</v>
      </c>
      <c r="H153" s="148">
        <v>1</v>
      </c>
      <c r="I153" s="148">
        <v>1</v>
      </c>
      <c r="J153" s="148">
        <v>0</v>
      </c>
      <c r="K153" s="73">
        <f t="shared" si="5"/>
        <v>0</v>
      </c>
      <c r="L153" s="152">
        <v>0</v>
      </c>
      <c r="M153" s="10" t="s">
        <v>90</v>
      </c>
      <c r="N153" s="47">
        <f>L153*K153</f>
        <v>0</v>
      </c>
      <c r="O153" s="10" t="s">
        <v>259</v>
      </c>
    </row>
    <row r="154" spans="1:15" ht="14.25">
      <c r="A154" s="157"/>
      <c r="B154" s="26"/>
      <c r="C154" s="26" t="s">
        <v>5</v>
      </c>
      <c r="D154" s="26"/>
      <c r="E154" s="26"/>
      <c r="F154" s="50"/>
      <c r="G154" s="107" t="s">
        <v>53</v>
      </c>
      <c r="H154" s="186">
        <v>1</v>
      </c>
      <c r="I154" s="186">
        <v>1</v>
      </c>
      <c r="J154" s="186">
        <v>0</v>
      </c>
      <c r="K154" s="48">
        <f t="shared" si="5"/>
        <v>0</v>
      </c>
      <c r="L154" s="153">
        <v>0</v>
      </c>
      <c r="M154" s="48" t="s">
        <v>90</v>
      </c>
      <c r="N154" s="79">
        <f>L154*K154</f>
        <v>0</v>
      </c>
      <c r="O154" s="18" t="s">
        <v>90</v>
      </c>
    </row>
    <row r="155" spans="1:15" ht="14.25">
      <c r="A155" s="157"/>
      <c r="B155" s="26"/>
      <c r="C155" s="26" t="s">
        <v>5</v>
      </c>
      <c r="D155" s="26"/>
      <c r="E155" s="26"/>
      <c r="F155" s="50"/>
      <c r="G155" s="107" t="s">
        <v>54</v>
      </c>
      <c r="H155" s="148">
        <v>1</v>
      </c>
      <c r="I155" s="148">
        <v>1</v>
      </c>
      <c r="J155" s="148">
        <v>0</v>
      </c>
      <c r="K155" s="74">
        <f t="shared" si="5"/>
        <v>0</v>
      </c>
      <c r="L155" s="152">
        <v>0</v>
      </c>
      <c r="M155" s="18" t="s">
        <v>90</v>
      </c>
      <c r="N155" s="47">
        <f>L155*K155</f>
        <v>0</v>
      </c>
      <c r="O155" s="18" t="s">
        <v>90</v>
      </c>
    </row>
    <row r="156" spans="1:15" ht="14.25">
      <c r="A156" s="157"/>
      <c r="B156" s="26"/>
      <c r="C156" s="26" t="s">
        <v>5</v>
      </c>
      <c r="D156" s="26"/>
      <c r="E156" s="26"/>
      <c r="F156" s="50"/>
      <c r="G156" s="107" t="s">
        <v>55</v>
      </c>
      <c r="H156" s="148">
        <v>1</v>
      </c>
      <c r="I156" s="148">
        <v>1</v>
      </c>
      <c r="J156" s="148">
        <v>0</v>
      </c>
      <c r="K156" s="74">
        <f t="shared" si="5"/>
        <v>0</v>
      </c>
      <c r="L156" s="152">
        <v>0</v>
      </c>
      <c r="M156" s="10" t="s">
        <v>90</v>
      </c>
      <c r="N156" s="47">
        <f>L156*K156</f>
        <v>0</v>
      </c>
      <c r="O156" s="10" t="s">
        <v>255</v>
      </c>
    </row>
    <row r="157" spans="1:15" ht="14.25">
      <c r="A157" s="157"/>
      <c r="B157" s="26"/>
      <c r="C157" s="26" t="s">
        <v>5</v>
      </c>
      <c r="D157" s="26"/>
      <c r="E157" s="26"/>
      <c r="F157" s="50"/>
      <c r="G157" s="107" t="s">
        <v>56</v>
      </c>
      <c r="H157" s="148">
        <v>1</v>
      </c>
      <c r="I157" s="148">
        <v>1</v>
      </c>
      <c r="J157" s="148">
        <v>0</v>
      </c>
      <c r="K157" s="74">
        <f t="shared" si="5"/>
        <v>0</v>
      </c>
      <c r="L157" s="152">
        <v>0</v>
      </c>
      <c r="M157" s="10" t="s">
        <v>90</v>
      </c>
      <c r="N157" s="47">
        <f>L157*K157</f>
        <v>0</v>
      </c>
      <c r="O157" s="10" t="s">
        <v>255</v>
      </c>
    </row>
    <row r="158" spans="1:15" ht="14.25">
      <c r="A158" s="157" t="s">
        <v>35</v>
      </c>
      <c r="B158" s="26" t="s">
        <v>5</v>
      </c>
      <c r="C158" s="26"/>
      <c r="D158" s="26"/>
      <c r="E158" s="26"/>
      <c r="F158" s="50"/>
      <c r="G158" s="107" t="s">
        <v>57</v>
      </c>
      <c r="H158" s="148">
        <v>1</v>
      </c>
      <c r="I158" s="148">
        <v>1</v>
      </c>
      <c r="J158" s="148">
        <v>0</v>
      </c>
      <c r="K158" s="74">
        <f t="shared" si="5"/>
        <v>0</v>
      </c>
      <c r="L158" s="152">
        <v>0</v>
      </c>
      <c r="M158" s="10">
        <f>K158*L158</f>
        <v>0</v>
      </c>
      <c r="N158" s="18" t="s">
        <v>90</v>
      </c>
      <c r="O158" s="18" t="s">
        <v>90</v>
      </c>
    </row>
    <row r="159" spans="1:15" ht="14.25">
      <c r="A159" s="157"/>
      <c r="B159" s="26"/>
      <c r="C159" s="26" t="s">
        <v>5</v>
      </c>
      <c r="D159" s="26"/>
      <c r="E159" s="26"/>
      <c r="F159" s="50"/>
      <c r="G159" s="107" t="s">
        <v>117</v>
      </c>
      <c r="H159" s="148">
        <v>1</v>
      </c>
      <c r="I159" s="148">
        <v>1</v>
      </c>
      <c r="J159" s="148">
        <v>0</v>
      </c>
      <c r="K159" s="74">
        <f t="shared" si="5"/>
        <v>0</v>
      </c>
      <c r="L159" s="152">
        <v>0</v>
      </c>
      <c r="M159" s="10" t="s">
        <v>90</v>
      </c>
      <c r="N159" s="47">
        <f aca="true" t="shared" si="7" ref="N159:N164">L159*K159</f>
        <v>0</v>
      </c>
      <c r="O159" s="10" t="s">
        <v>255</v>
      </c>
    </row>
    <row r="160" spans="1:15" ht="14.25">
      <c r="A160" s="157"/>
      <c r="B160" s="26"/>
      <c r="C160" s="26" t="s">
        <v>5</v>
      </c>
      <c r="D160" s="26"/>
      <c r="E160" s="26"/>
      <c r="F160" s="50"/>
      <c r="G160" s="107" t="s">
        <v>192</v>
      </c>
      <c r="H160" s="186">
        <v>1</v>
      </c>
      <c r="I160" s="186">
        <v>1</v>
      </c>
      <c r="J160" s="186">
        <v>0</v>
      </c>
      <c r="K160" s="48">
        <f t="shared" si="5"/>
        <v>0</v>
      </c>
      <c r="L160" s="153">
        <v>0</v>
      </c>
      <c r="M160" s="48" t="s">
        <v>90</v>
      </c>
      <c r="N160" s="79">
        <f t="shared" si="7"/>
        <v>0</v>
      </c>
      <c r="O160" s="18" t="s">
        <v>90</v>
      </c>
    </row>
    <row r="161" spans="1:18" ht="14.25">
      <c r="A161" s="157"/>
      <c r="B161" s="26"/>
      <c r="C161" s="26" t="s">
        <v>5</v>
      </c>
      <c r="D161" s="26"/>
      <c r="E161" s="26"/>
      <c r="F161" s="50"/>
      <c r="G161" s="107" t="s">
        <v>218</v>
      </c>
      <c r="H161" s="186">
        <v>1</v>
      </c>
      <c r="I161" s="186">
        <v>1</v>
      </c>
      <c r="J161" s="186">
        <v>0</v>
      </c>
      <c r="K161" s="48">
        <f t="shared" si="5"/>
        <v>0</v>
      </c>
      <c r="L161" s="153">
        <v>0</v>
      </c>
      <c r="M161" s="48" t="s">
        <v>90</v>
      </c>
      <c r="N161" s="79">
        <f t="shared" si="7"/>
        <v>0</v>
      </c>
      <c r="O161" s="18" t="s">
        <v>90</v>
      </c>
      <c r="P161" s="7"/>
      <c r="Q161" s="7"/>
      <c r="R161" s="21"/>
    </row>
    <row r="162" spans="1:18" ht="14.25">
      <c r="A162" s="157"/>
      <c r="B162" s="26"/>
      <c r="C162" s="26" t="s">
        <v>5</v>
      </c>
      <c r="D162" s="26"/>
      <c r="E162" s="26"/>
      <c r="F162" s="50" t="s">
        <v>5</v>
      </c>
      <c r="G162" s="107" t="s">
        <v>193</v>
      </c>
      <c r="H162" s="148">
        <v>1</v>
      </c>
      <c r="I162" s="148">
        <v>1</v>
      </c>
      <c r="J162" s="148">
        <v>0</v>
      </c>
      <c r="K162" s="74">
        <f t="shared" si="5"/>
        <v>0</v>
      </c>
      <c r="L162" s="152">
        <v>0</v>
      </c>
      <c r="M162" s="10" t="s">
        <v>90</v>
      </c>
      <c r="N162" s="47">
        <f t="shared" si="7"/>
        <v>0</v>
      </c>
      <c r="O162" s="10" t="s">
        <v>255</v>
      </c>
      <c r="P162" s="25"/>
      <c r="R162" s="8"/>
    </row>
    <row r="163" spans="1:18" ht="14.25">
      <c r="A163" s="157"/>
      <c r="B163" s="26"/>
      <c r="C163" s="26" t="s">
        <v>5</v>
      </c>
      <c r="D163" s="26"/>
      <c r="E163" s="26" t="s">
        <v>90</v>
      </c>
      <c r="F163" s="50"/>
      <c r="G163" s="107" t="s">
        <v>194</v>
      </c>
      <c r="H163" s="186">
        <v>1</v>
      </c>
      <c r="I163" s="186">
        <v>1</v>
      </c>
      <c r="J163" s="186">
        <v>0</v>
      </c>
      <c r="K163" s="48">
        <f t="shared" si="5"/>
        <v>0</v>
      </c>
      <c r="L163" s="153">
        <v>0</v>
      </c>
      <c r="M163" s="48" t="s">
        <v>90</v>
      </c>
      <c r="N163" s="79">
        <f t="shared" si="7"/>
        <v>0</v>
      </c>
      <c r="O163" s="18" t="s">
        <v>90</v>
      </c>
      <c r="P163" s="25"/>
      <c r="R163" s="8"/>
    </row>
    <row r="164" spans="1:18" ht="14.25">
      <c r="A164" s="157"/>
      <c r="B164" s="26"/>
      <c r="C164" s="26" t="s">
        <v>5</v>
      </c>
      <c r="D164" s="26"/>
      <c r="E164" s="26" t="s">
        <v>90</v>
      </c>
      <c r="F164" s="50"/>
      <c r="G164" s="107" t="s">
        <v>195</v>
      </c>
      <c r="H164" s="186">
        <v>1</v>
      </c>
      <c r="I164" s="186">
        <v>1</v>
      </c>
      <c r="J164" s="186">
        <v>0</v>
      </c>
      <c r="K164" s="48">
        <f t="shared" si="5"/>
        <v>0</v>
      </c>
      <c r="L164" s="153">
        <v>0</v>
      </c>
      <c r="M164" s="48" t="s">
        <v>90</v>
      </c>
      <c r="N164" s="79">
        <f t="shared" si="7"/>
        <v>0</v>
      </c>
      <c r="O164" s="18" t="s">
        <v>90</v>
      </c>
      <c r="P164" s="25"/>
      <c r="Q164" s="36" t="s">
        <v>90</v>
      </c>
      <c r="R164" s="35" t="s">
        <v>90</v>
      </c>
    </row>
    <row r="165" spans="1:18" ht="14.25">
      <c r="A165" s="157" t="s">
        <v>36</v>
      </c>
      <c r="B165" s="26" t="s">
        <v>5</v>
      </c>
      <c r="C165" s="26"/>
      <c r="D165" s="26"/>
      <c r="E165" s="26"/>
      <c r="F165" s="50" t="s">
        <v>90</v>
      </c>
      <c r="G165" s="107" t="s">
        <v>214</v>
      </c>
      <c r="H165" s="148">
        <v>1</v>
      </c>
      <c r="I165" s="148">
        <v>1</v>
      </c>
      <c r="J165" s="148">
        <v>0</v>
      </c>
      <c r="K165" s="74">
        <f t="shared" si="5"/>
        <v>0</v>
      </c>
      <c r="L165" s="152">
        <v>0</v>
      </c>
      <c r="M165" s="10">
        <f>K165*L165</f>
        <v>0</v>
      </c>
      <c r="N165" s="18" t="s">
        <v>90</v>
      </c>
      <c r="O165" s="18" t="s">
        <v>90</v>
      </c>
      <c r="P165" s="7"/>
      <c r="Q165" s="36" t="s">
        <v>90</v>
      </c>
      <c r="R165" s="35" t="s">
        <v>90</v>
      </c>
    </row>
    <row r="166" spans="1:18" ht="14.25">
      <c r="A166" s="157"/>
      <c r="B166" s="26"/>
      <c r="C166" s="26" t="s">
        <v>5</v>
      </c>
      <c r="D166" s="26"/>
      <c r="E166" s="26"/>
      <c r="F166" s="50" t="s">
        <v>90</v>
      </c>
      <c r="G166" s="107" t="s">
        <v>204</v>
      </c>
      <c r="H166" s="148">
        <v>1</v>
      </c>
      <c r="I166" s="148">
        <v>1</v>
      </c>
      <c r="J166" s="148">
        <v>0</v>
      </c>
      <c r="K166" s="74">
        <f t="shared" si="5"/>
        <v>0</v>
      </c>
      <c r="L166" s="152">
        <v>75</v>
      </c>
      <c r="M166" s="10" t="s">
        <v>90</v>
      </c>
      <c r="N166" s="18" t="s">
        <v>90</v>
      </c>
      <c r="O166" s="18" t="s">
        <v>90</v>
      </c>
      <c r="Q166" s="56">
        <f>L166*K166</f>
        <v>0</v>
      </c>
      <c r="R166" s="35" t="s">
        <v>90</v>
      </c>
    </row>
    <row r="167" spans="1:20" ht="15" thickBot="1">
      <c r="A167" s="157"/>
      <c r="B167" s="26"/>
      <c r="C167" s="26"/>
      <c r="D167" s="26" t="s">
        <v>5</v>
      </c>
      <c r="E167" s="26"/>
      <c r="F167" s="50" t="s">
        <v>90</v>
      </c>
      <c r="G167" s="107" t="s">
        <v>216</v>
      </c>
      <c r="H167" s="186">
        <v>1</v>
      </c>
      <c r="I167" s="186">
        <v>1</v>
      </c>
      <c r="J167" s="186">
        <v>0</v>
      </c>
      <c r="K167" s="48">
        <f t="shared" si="5"/>
        <v>0</v>
      </c>
      <c r="L167" s="153">
        <v>0</v>
      </c>
      <c r="M167" s="51" t="s">
        <v>90</v>
      </c>
      <c r="N167" s="48" t="s">
        <v>90</v>
      </c>
      <c r="O167" s="49">
        <f>K167*L167</f>
        <v>0</v>
      </c>
      <c r="P167" s="7"/>
      <c r="Q167" s="7"/>
      <c r="R167" s="78" t="s">
        <v>27</v>
      </c>
      <c r="T167" s="78" t="s">
        <v>28</v>
      </c>
    </row>
    <row r="168" spans="7:20" ht="13.5" thickBot="1">
      <c r="G168" s="17" t="s">
        <v>197</v>
      </c>
      <c r="K168" s="2">
        <f>SUM(K144:K167)</f>
        <v>0</v>
      </c>
      <c r="L168" s="10"/>
      <c r="M168" s="179">
        <f>SUM(M144:M167)</f>
        <v>0</v>
      </c>
      <c r="N168" s="179">
        <f>SUM(N144:N167)</f>
        <v>0</v>
      </c>
      <c r="O168" s="180">
        <f>SUM(O144:O167)</f>
        <v>0</v>
      </c>
      <c r="P168" s="181">
        <f>SUM(P144:P167)</f>
        <v>0</v>
      </c>
      <c r="Q168" s="161">
        <f>SUM(Q144:Q167)</f>
        <v>0</v>
      </c>
      <c r="R168" s="124">
        <f>R142*O25</f>
        <v>0</v>
      </c>
      <c r="S168" s="162"/>
      <c r="T168" s="158">
        <f>SUM(T144:T167)</f>
        <v>0</v>
      </c>
    </row>
    <row r="169" spans="7:20" ht="12.75">
      <c r="G169" s="20" t="s">
        <v>260</v>
      </c>
      <c r="K169" s="9"/>
      <c r="L169" s="10"/>
      <c r="M169" s="23" t="s">
        <v>255</v>
      </c>
      <c r="N169" s="53" t="s">
        <v>257</v>
      </c>
      <c r="O169" s="52" t="s">
        <v>256</v>
      </c>
      <c r="P169" s="52" t="s">
        <v>258</v>
      </c>
      <c r="Q169" s="23" t="s">
        <v>113</v>
      </c>
      <c r="R169" s="78"/>
      <c r="T169" s="78" t="s">
        <v>26</v>
      </c>
    </row>
    <row r="170" spans="7:18" ht="13.5" thickBot="1">
      <c r="G170" s="20"/>
      <c r="K170" s="1"/>
      <c r="M170" s="32"/>
      <c r="N170" s="182">
        <f>N168+M168</f>
        <v>0</v>
      </c>
      <c r="O170" s="182">
        <f>N170+O168</f>
        <v>0</v>
      </c>
      <c r="P170" s="182">
        <f>O170+P168</f>
        <v>0</v>
      </c>
      <c r="Q170" s="123" t="s">
        <v>162</v>
      </c>
      <c r="R170" s="119" t="s">
        <v>163</v>
      </c>
    </row>
    <row r="171" spans="7:20" ht="15.75" thickBot="1">
      <c r="G171" s="20" t="s">
        <v>288</v>
      </c>
      <c r="K171" s="1"/>
      <c r="M171" s="22"/>
      <c r="N171" s="86" t="s">
        <v>152</v>
      </c>
      <c r="O171" s="117" t="e">
        <f>Q171/P27</f>
        <v>#DIV/0!</v>
      </c>
      <c r="P171" s="76" t="s">
        <v>269</v>
      </c>
      <c r="Q171" s="125">
        <f>R171*M31</f>
        <v>0</v>
      </c>
      <c r="R171" s="168">
        <v>0</v>
      </c>
      <c r="S171" s="216" t="s">
        <v>268</v>
      </c>
      <c r="T171" s="195"/>
    </row>
    <row r="172" spans="1:20" s="29" customFormat="1" ht="15.75" thickBot="1">
      <c r="A172" s="141"/>
      <c r="B172" s="29" t="s">
        <v>90</v>
      </c>
      <c r="G172" s="20" t="s">
        <v>112</v>
      </c>
      <c r="K172" s="31"/>
      <c r="L172" s="31"/>
      <c r="M172" s="32"/>
      <c r="N172" s="86" t="s">
        <v>152</v>
      </c>
      <c r="O172" s="120" t="e">
        <f>Q172/P27</f>
        <v>#DIV/0!</v>
      </c>
      <c r="P172" s="76" t="s">
        <v>271</v>
      </c>
      <c r="Q172" s="169">
        <f>R172*M31</f>
        <v>0</v>
      </c>
      <c r="R172" s="170">
        <v>0</v>
      </c>
      <c r="S172" s="216" t="s">
        <v>270</v>
      </c>
      <c r="T172" s="195"/>
    </row>
    <row r="173" spans="1:18" s="29" customFormat="1" ht="12.75">
      <c r="A173" s="141"/>
      <c r="G173" s="30"/>
      <c r="K173" s="31"/>
      <c r="L173" s="31"/>
      <c r="M173" s="32"/>
      <c r="N173" s="33"/>
      <c r="O173" s="33"/>
      <c r="P173" s="34"/>
      <c r="Q173" s="16"/>
      <c r="R173" s="16"/>
    </row>
    <row r="174" spans="1:18" s="29" customFormat="1" ht="12.75">
      <c r="A174" s="141"/>
      <c r="G174" s="30"/>
      <c r="K174" s="31"/>
      <c r="L174" s="31"/>
      <c r="M174" s="32"/>
      <c r="N174" s="33"/>
      <c r="O174" s="33"/>
      <c r="P174" s="34"/>
      <c r="Q174" s="16"/>
      <c r="R174" s="16"/>
    </row>
    <row r="175" spans="8:20" ht="12.75" customHeight="1">
      <c r="H175" s="225" t="s">
        <v>164</v>
      </c>
      <c r="I175" s="225"/>
      <c r="J175" s="225"/>
      <c r="K175" s="225"/>
      <c r="L175" s="225"/>
      <c r="M175" s="225"/>
      <c r="N175" s="225"/>
      <c r="O175" s="225"/>
      <c r="P175" s="226"/>
      <c r="R175" s="78" t="s">
        <v>276</v>
      </c>
      <c r="T175" s="78" t="s">
        <v>26</v>
      </c>
    </row>
    <row r="176" spans="8:16" ht="6" customHeight="1" thickBot="1">
      <c r="H176" s="3"/>
      <c r="I176" s="3"/>
      <c r="J176" s="3"/>
      <c r="K176" s="3"/>
      <c r="L176" s="4"/>
      <c r="M176" s="5" t="s">
        <v>90</v>
      </c>
      <c r="N176" s="5"/>
      <c r="O176" s="5"/>
      <c r="P176" s="7"/>
    </row>
    <row r="177" spans="2:20" ht="15.75" thickBot="1">
      <c r="B177" s="18">
        <v>1</v>
      </c>
      <c r="C177" s="18">
        <v>2</v>
      </c>
      <c r="D177" s="18">
        <v>3</v>
      </c>
      <c r="E177" s="18">
        <v>4</v>
      </c>
      <c r="F177" s="18">
        <v>5</v>
      </c>
      <c r="G177" s="221" t="s">
        <v>219</v>
      </c>
      <c r="H177" s="222"/>
      <c r="I177" s="222"/>
      <c r="J177" s="222"/>
      <c r="K177" s="222"/>
      <c r="L177" s="223"/>
      <c r="M177" s="122">
        <v>1</v>
      </c>
      <c r="N177" s="110">
        <v>2</v>
      </c>
      <c r="O177" s="111" t="s">
        <v>134</v>
      </c>
      <c r="P177" s="112" t="s">
        <v>180</v>
      </c>
      <c r="Q177" s="113" t="s">
        <v>202</v>
      </c>
      <c r="R177" s="114">
        <v>0.15</v>
      </c>
      <c r="T177" s="110">
        <v>2</v>
      </c>
    </row>
    <row r="178" spans="2:18" ht="12.75">
      <c r="B178" s="18"/>
      <c r="C178" s="18"/>
      <c r="D178" s="18"/>
      <c r="E178" s="18"/>
      <c r="F178" s="18"/>
      <c r="H178" s="45" t="s">
        <v>87</v>
      </c>
      <c r="I178" s="45" t="s">
        <v>160</v>
      </c>
      <c r="J178" s="45" t="s">
        <v>159</v>
      </c>
      <c r="K178" s="45" t="s">
        <v>88</v>
      </c>
      <c r="L178" s="46" t="s">
        <v>89</v>
      </c>
      <c r="M178" t="s">
        <v>90</v>
      </c>
      <c r="N178" t="s">
        <v>90</v>
      </c>
      <c r="O178" t="s">
        <v>90</v>
      </c>
      <c r="P178" t="s">
        <v>90</v>
      </c>
      <c r="Q178" t="s">
        <v>90</v>
      </c>
      <c r="R178" s="44"/>
    </row>
    <row r="179" spans="1:16" ht="14.25">
      <c r="A179" s="157"/>
      <c r="B179" s="26"/>
      <c r="C179" s="26" t="s">
        <v>5</v>
      </c>
      <c r="D179" s="26"/>
      <c r="E179" s="26"/>
      <c r="F179" s="26"/>
      <c r="G179" s="107" t="s">
        <v>123</v>
      </c>
      <c r="H179" s="148">
        <v>1</v>
      </c>
      <c r="I179" s="148">
        <v>1</v>
      </c>
      <c r="J179" s="148">
        <v>0</v>
      </c>
      <c r="K179" s="74">
        <f aca="true" t="shared" si="8" ref="K179:K188">H179*I179*J179</f>
        <v>0</v>
      </c>
      <c r="L179" s="152">
        <v>0</v>
      </c>
      <c r="M179" s="10" t="s">
        <v>90</v>
      </c>
      <c r="N179" s="47">
        <f>L179*K179</f>
        <v>0</v>
      </c>
      <c r="O179" s="10" t="s">
        <v>255</v>
      </c>
      <c r="P179" s="13" t="s">
        <v>90</v>
      </c>
    </row>
    <row r="180" spans="1:15" ht="14.25">
      <c r="A180" s="157"/>
      <c r="B180" s="26"/>
      <c r="C180" s="26" t="s">
        <v>5</v>
      </c>
      <c r="D180" s="26"/>
      <c r="E180" s="26"/>
      <c r="F180" s="26"/>
      <c r="G180" s="107" t="s">
        <v>126</v>
      </c>
      <c r="H180" s="148">
        <v>1</v>
      </c>
      <c r="I180" s="148">
        <v>1</v>
      </c>
      <c r="J180" s="148">
        <v>0</v>
      </c>
      <c r="K180" s="74">
        <f t="shared" si="8"/>
        <v>0</v>
      </c>
      <c r="L180" s="152">
        <v>0</v>
      </c>
      <c r="M180" s="10" t="s">
        <v>90</v>
      </c>
      <c r="N180" s="47">
        <f aca="true" t="shared" si="9" ref="N180:N186">L180*K180</f>
        <v>0</v>
      </c>
      <c r="O180" s="10" t="s">
        <v>255</v>
      </c>
    </row>
    <row r="181" spans="1:15" ht="14.25">
      <c r="A181" s="157"/>
      <c r="B181" s="26"/>
      <c r="C181" s="26" t="s">
        <v>5</v>
      </c>
      <c r="D181" s="26"/>
      <c r="E181" s="26"/>
      <c r="F181" s="26"/>
      <c r="G181" s="107" t="s">
        <v>127</v>
      </c>
      <c r="H181" s="148">
        <v>1</v>
      </c>
      <c r="I181" s="148">
        <v>1</v>
      </c>
      <c r="J181" s="148">
        <v>0</v>
      </c>
      <c r="K181" s="74">
        <f t="shared" si="8"/>
        <v>0</v>
      </c>
      <c r="L181" s="152">
        <v>0</v>
      </c>
      <c r="M181" s="10" t="s">
        <v>90</v>
      </c>
      <c r="N181" s="47">
        <f t="shared" si="9"/>
        <v>0</v>
      </c>
      <c r="O181" s="10" t="s">
        <v>255</v>
      </c>
    </row>
    <row r="182" spans="1:15" ht="14.25">
      <c r="A182" s="157"/>
      <c r="B182" s="26"/>
      <c r="C182" s="26" t="s">
        <v>5</v>
      </c>
      <c r="D182" s="26"/>
      <c r="E182" s="26"/>
      <c r="F182" s="26"/>
      <c r="G182" s="107" t="s">
        <v>128</v>
      </c>
      <c r="H182" s="148">
        <v>1</v>
      </c>
      <c r="I182" s="148">
        <v>1</v>
      </c>
      <c r="J182" s="148">
        <v>0</v>
      </c>
      <c r="K182" s="74">
        <f t="shared" si="8"/>
        <v>0</v>
      </c>
      <c r="L182" s="152">
        <v>0</v>
      </c>
      <c r="M182" s="10" t="s">
        <v>90</v>
      </c>
      <c r="N182" s="47">
        <f t="shared" si="9"/>
        <v>0</v>
      </c>
      <c r="O182" s="10" t="s">
        <v>255</v>
      </c>
    </row>
    <row r="183" spans="1:15" ht="14.25">
      <c r="A183" s="157"/>
      <c r="B183" s="26"/>
      <c r="C183" s="26" t="s">
        <v>5</v>
      </c>
      <c r="D183" s="26"/>
      <c r="E183" s="26"/>
      <c r="F183" s="26"/>
      <c r="G183" s="107" t="s">
        <v>129</v>
      </c>
      <c r="H183" s="148">
        <v>1</v>
      </c>
      <c r="I183" s="148">
        <v>1</v>
      </c>
      <c r="J183" s="148">
        <v>0</v>
      </c>
      <c r="K183" s="74">
        <f t="shared" si="8"/>
        <v>0</v>
      </c>
      <c r="L183" s="152">
        <v>0</v>
      </c>
      <c r="M183" s="10" t="s">
        <v>90</v>
      </c>
      <c r="N183" s="47">
        <f t="shared" si="9"/>
        <v>0</v>
      </c>
      <c r="O183" s="10" t="s">
        <v>255</v>
      </c>
    </row>
    <row r="184" spans="1:15" ht="14.25">
      <c r="A184" s="157"/>
      <c r="B184" s="26"/>
      <c r="C184" s="26" t="s">
        <v>5</v>
      </c>
      <c r="D184" s="26"/>
      <c r="E184" s="26"/>
      <c r="F184" s="26"/>
      <c r="G184" s="107" t="s">
        <v>130</v>
      </c>
      <c r="H184" s="148">
        <v>1</v>
      </c>
      <c r="I184" s="148">
        <v>1</v>
      </c>
      <c r="J184" s="148">
        <v>0</v>
      </c>
      <c r="K184" s="74">
        <f t="shared" si="8"/>
        <v>0</v>
      </c>
      <c r="L184" s="152">
        <v>0</v>
      </c>
      <c r="M184" s="10" t="s">
        <v>90</v>
      </c>
      <c r="N184" s="47">
        <f t="shared" si="9"/>
        <v>0</v>
      </c>
      <c r="O184" s="10" t="s">
        <v>255</v>
      </c>
    </row>
    <row r="185" spans="1:15" ht="14.25">
      <c r="A185" s="157"/>
      <c r="B185" s="26"/>
      <c r="C185" s="26" t="s">
        <v>5</v>
      </c>
      <c r="D185" s="26"/>
      <c r="E185" s="26"/>
      <c r="F185" s="26"/>
      <c r="G185" s="107" t="s">
        <v>69</v>
      </c>
      <c r="H185" s="148">
        <v>1</v>
      </c>
      <c r="I185" s="148">
        <v>1</v>
      </c>
      <c r="J185" s="148">
        <v>0</v>
      </c>
      <c r="K185" s="74">
        <f t="shared" si="8"/>
        <v>0</v>
      </c>
      <c r="L185" s="152">
        <v>0</v>
      </c>
      <c r="M185" s="10" t="s">
        <v>90</v>
      </c>
      <c r="N185" s="47">
        <f t="shared" si="9"/>
        <v>0</v>
      </c>
      <c r="O185" s="10" t="s">
        <v>255</v>
      </c>
    </row>
    <row r="186" spans="1:18" ht="14.25">
      <c r="A186" s="157"/>
      <c r="B186" s="26"/>
      <c r="C186" s="26" t="s">
        <v>5</v>
      </c>
      <c r="D186" s="26"/>
      <c r="E186" s="26"/>
      <c r="F186" s="26"/>
      <c r="G186" s="107" t="s">
        <v>70</v>
      </c>
      <c r="H186" s="148">
        <v>1</v>
      </c>
      <c r="I186" s="148">
        <v>1</v>
      </c>
      <c r="J186" s="148">
        <v>0</v>
      </c>
      <c r="K186" s="74">
        <f t="shared" si="8"/>
        <v>0</v>
      </c>
      <c r="L186" s="152">
        <v>0</v>
      </c>
      <c r="M186" s="10" t="s">
        <v>90</v>
      </c>
      <c r="N186" s="47">
        <f t="shared" si="9"/>
        <v>0</v>
      </c>
      <c r="O186" s="10" t="s">
        <v>255</v>
      </c>
      <c r="Q186" s="36" t="s">
        <v>90</v>
      </c>
      <c r="R186" s="35" t="s">
        <v>90</v>
      </c>
    </row>
    <row r="187" spans="1:18" ht="14.25">
      <c r="A187" s="157" t="s">
        <v>35</v>
      </c>
      <c r="B187" s="26" t="s">
        <v>5</v>
      </c>
      <c r="C187" s="26"/>
      <c r="D187" s="26" t="s">
        <v>90</v>
      </c>
      <c r="E187" s="26"/>
      <c r="F187" s="26"/>
      <c r="G187" s="107" t="s">
        <v>71</v>
      </c>
      <c r="H187" s="148">
        <v>1</v>
      </c>
      <c r="I187" s="148">
        <v>1</v>
      </c>
      <c r="J187" s="148">
        <v>0</v>
      </c>
      <c r="K187" s="74">
        <f t="shared" si="8"/>
        <v>0</v>
      </c>
      <c r="L187" s="152">
        <v>0</v>
      </c>
      <c r="M187" s="47">
        <f>K187*L187</f>
        <v>0</v>
      </c>
      <c r="N187" s="18" t="s">
        <v>90</v>
      </c>
      <c r="O187" s="18" t="s">
        <v>255</v>
      </c>
      <c r="Q187" s="36" t="s">
        <v>90</v>
      </c>
      <c r="R187" s="35" t="s">
        <v>90</v>
      </c>
    </row>
    <row r="188" spans="1:18" ht="14.25">
      <c r="A188" s="157"/>
      <c r="B188" s="26"/>
      <c r="C188" s="26" t="s">
        <v>5</v>
      </c>
      <c r="D188" s="26"/>
      <c r="E188" s="26"/>
      <c r="F188" s="26"/>
      <c r="G188" s="107" t="s">
        <v>72</v>
      </c>
      <c r="H188" s="148">
        <v>1</v>
      </c>
      <c r="I188" s="148">
        <v>1</v>
      </c>
      <c r="J188" s="148">
        <v>0</v>
      </c>
      <c r="K188" s="74">
        <f t="shared" si="8"/>
        <v>0</v>
      </c>
      <c r="L188" s="152">
        <v>0</v>
      </c>
      <c r="M188" s="10" t="s">
        <v>90</v>
      </c>
      <c r="N188" s="47">
        <f>L188*K188</f>
        <v>0</v>
      </c>
      <c r="O188" s="10" t="s">
        <v>255</v>
      </c>
      <c r="Q188" s="36" t="s">
        <v>90</v>
      </c>
      <c r="R188" s="35" t="s">
        <v>90</v>
      </c>
    </row>
    <row r="189" spans="1:15" ht="14.25">
      <c r="A189" s="157"/>
      <c r="B189" s="26"/>
      <c r="C189" s="26"/>
      <c r="D189" s="26"/>
      <c r="E189" s="26"/>
      <c r="F189" s="26" t="s">
        <v>5</v>
      </c>
      <c r="G189" s="107" t="s">
        <v>138</v>
      </c>
      <c r="H189" s="148" t="s">
        <v>90</v>
      </c>
      <c r="I189" s="148" t="s">
        <v>90</v>
      </c>
      <c r="J189" s="148" t="s">
        <v>90</v>
      </c>
      <c r="K189" t="s">
        <v>255</v>
      </c>
      <c r="L189" s="152" t="s">
        <v>255</v>
      </c>
      <c r="M189" s="18" t="s">
        <v>90</v>
      </c>
      <c r="N189" s="18" t="s">
        <v>90</v>
      </c>
      <c r="O189" s="10" t="s">
        <v>255</v>
      </c>
    </row>
    <row r="190" spans="1:20" ht="15" thickBot="1">
      <c r="A190" s="157"/>
      <c r="B190" s="26"/>
      <c r="C190" s="26" t="s">
        <v>137</v>
      </c>
      <c r="D190" s="26"/>
      <c r="E190" s="26"/>
      <c r="F190" s="26" t="s">
        <v>136</v>
      </c>
      <c r="G190" s="107" t="s">
        <v>185</v>
      </c>
      <c r="H190" s="148">
        <v>1</v>
      </c>
      <c r="I190" s="148">
        <v>1</v>
      </c>
      <c r="J190" s="148">
        <v>0</v>
      </c>
      <c r="K190">
        <f>J190*I190*H190</f>
        <v>0</v>
      </c>
      <c r="L190" s="152">
        <v>0</v>
      </c>
      <c r="M190" s="10" t="s">
        <v>90</v>
      </c>
      <c r="N190" s="47" t="s">
        <v>14</v>
      </c>
      <c r="O190" s="10" t="s">
        <v>255</v>
      </c>
      <c r="R190" s="78" t="s">
        <v>27</v>
      </c>
      <c r="T190" s="135">
        <f>L190*K190</f>
        <v>0</v>
      </c>
    </row>
    <row r="191" spans="11:20" ht="13.5" thickBot="1">
      <c r="K191" s="2">
        <f>SUM(K179:K189)</f>
        <v>0</v>
      </c>
      <c r="L191" s="10"/>
      <c r="M191" s="158">
        <f>SUM(M179:M190)</f>
        <v>0</v>
      </c>
      <c r="N191" s="158">
        <f>SUM(N179:N190)</f>
        <v>0</v>
      </c>
      <c r="O191" s="159">
        <f>SUM(O179:O190)</f>
        <v>0</v>
      </c>
      <c r="P191" s="160">
        <f>SUM(P179:P190)</f>
        <v>0</v>
      </c>
      <c r="Q191" s="161">
        <f>SUM(Q179:Q190)</f>
        <v>0</v>
      </c>
      <c r="R191" s="124">
        <f>R177*O25</f>
        <v>0</v>
      </c>
      <c r="S191" s="162"/>
      <c r="T191" s="158">
        <f>SUM(T190)</f>
        <v>0</v>
      </c>
    </row>
    <row r="192" spans="11:20" ht="12.75">
      <c r="K192" s="9"/>
      <c r="L192" s="10"/>
      <c r="M192" s="23" t="s">
        <v>243</v>
      </c>
      <c r="N192" s="53" t="s">
        <v>257</v>
      </c>
      <c r="O192" s="52" t="s">
        <v>256</v>
      </c>
      <c r="P192" s="52" t="s">
        <v>258</v>
      </c>
      <c r="Q192" s="23" t="s">
        <v>255</v>
      </c>
      <c r="R192" s="78"/>
      <c r="T192" s="78" t="s">
        <v>26</v>
      </c>
    </row>
    <row r="193" spans="11:18" ht="13.5" thickBot="1">
      <c r="K193" s="1"/>
      <c r="M193" s="22" t="s">
        <v>90</v>
      </c>
      <c r="N193" s="163">
        <f>N191+M191</f>
        <v>0</v>
      </c>
      <c r="O193" s="163">
        <f>N193+O191</f>
        <v>0</v>
      </c>
      <c r="P193" s="171">
        <f>O193+P191</f>
        <v>0</v>
      </c>
      <c r="Q193" s="123" t="s">
        <v>162</v>
      </c>
      <c r="R193" s="119" t="s">
        <v>163</v>
      </c>
    </row>
    <row r="194" spans="11:20" ht="15.75" thickBot="1">
      <c r="K194" s="1"/>
      <c r="M194" s="22"/>
      <c r="N194" s="86" t="s">
        <v>152</v>
      </c>
      <c r="O194" s="118" t="e">
        <f>Q194/P27</f>
        <v>#DIV/0!</v>
      </c>
      <c r="P194" s="76" t="s">
        <v>269</v>
      </c>
      <c r="Q194" s="125">
        <f>R194*M31</f>
        <v>0</v>
      </c>
      <c r="R194" s="172">
        <v>0</v>
      </c>
      <c r="S194" s="216" t="s">
        <v>268</v>
      </c>
      <c r="T194" s="195"/>
    </row>
    <row r="195" spans="11:20" ht="15.75" thickBot="1">
      <c r="K195" s="1"/>
      <c r="M195" s="22"/>
      <c r="N195" s="86" t="s">
        <v>152</v>
      </c>
      <c r="O195" s="54" t="e">
        <f>Q195/P27</f>
        <v>#DIV/0!</v>
      </c>
      <c r="P195" s="76" t="s">
        <v>271</v>
      </c>
      <c r="Q195" s="169">
        <f>R195*M31</f>
        <v>0</v>
      </c>
      <c r="R195" s="170">
        <v>0</v>
      </c>
      <c r="S195" s="216" t="s">
        <v>270</v>
      </c>
      <c r="T195" s="195"/>
    </row>
    <row r="196" spans="7:18" ht="12.75">
      <c r="G196" s="20"/>
      <c r="K196" s="1"/>
      <c r="M196" s="22"/>
      <c r="N196" s="24"/>
      <c r="O196" s="24"/>
      <c r="P196" s="25"/>
      <c r="Q196" s="25"/>
      <c r="R196" s="36" t="s">
        <v>90</v>
      </c>
    </row>
    <row r="197" spans="8:20" ht="12.75" customHeight="1">
      <c r="H197" s="225" t="s">
        <v>164</v>
      </c>
      <c r="I197" s="225"/>
      <c r="J197" s="225"/>
      <c r="K197" s="225"/>
      <c r="L197" s="225"/>
      <c r="M197" s="225"/>
      <c r="N197" s="225"/>
      <c r="O197" s="225"/>
      <c r="P197" s="226"/>
      <c r="R197" s="78" t="s">
        <v>276</v>
      </c>
      <c r="T197" s="78" t="s">
        <v>26</v>
      </c>
    </row>
    <row r="198" spans="8:16" ht="6" customHeight="1" thickBot="1">
      <c r="H198" s="3"/>
      <c r="I198" s="3"/>
      <c r="J198" s="3"/>
      <c r="K198" s="3"/>
      <c r="L198" s="4"/>
      <c r="M198" s="5" t="s">
        <v>90</v>
      </c>
      <c r="N198" s="5"/>
      <c r="O198" s="5"/>
      <c r="P198" s="7"/>
    </row>
    <row r="199" spans="2:20" ht="15.75" thickBot="1">
      <c r="B199" s="18">
        <v>1</v>
      </c>
      <c r="C199" s="18">
        <v>2</v>
      </c>
      <c r="D199" s="18">
        <v>3</v>
      </c>
      <c r="E199" s="18">
        <v>4</v>
      </c>
      <c r="F199" s="18">
        <v>5</v>
      </c>
      <c r="G199" s="221" t="s">
        <v>187</v>
      </c>
      <c r="H199" s="222"/>
      <c r="I199" s="222"/>
      <c r="J199" s="222"/>
      <c r="K199" s="222"/>
      <c r="L199" s="223"/>
      <c r="M199" s="122">
        <v>1</v>
      </c>
      <c r="N199" s="110">
        <v>2</v>
      </c>
      <c r="O199" s="111" t="s">
        <v>134</v>
      </c>
      <c r="P199" s="112" t="s">
        <v>180</v>
      </c>
      <c r="Q199" s="113" t="s">
        <v>202</v>
      </c>
      <c r="R199" s="114">
        <v>0.25</v>
      </c>
      <c r="T199" s="110">
        <v>2</v>
      </c>
    </row>
    <row r="200" spans="2:18" ht="12.75">
      <c r="B200" s="18"/>
      <c r="C200" s="18"/>
      <c r="D200" s="18"/>
      <c r="E200" s="18"/>
      <c r="F200" s="18"/>
      <c r="H200" s="45" t="s">
        <v>87</v>
      </c>
      <c r="I200" s="45" t="s">
        <v>160</v>
      </c>
      <c r="J200" s="45" t="s">
        <v>159</v>
      </c>
      <c r="K200" s="45" t="s">
        <v>88</v>
      </c>
      <c r="L200" s="46" t="s">
        <v>89</v>
      </c>
      <c r="M200" t="s">
        <v>90</v>
      </c>
      <c r="N200" t="s">
        <v>90</v>
      </c>
      <c r="O200" t="s">
        <v>90</v>
      </c>
      <c r="P200" t="s">
        <v>90</v>
      </c>
      <c r="Q200" t="s">
        <v>90</v>
      </c>
      <c r="R200" s="44"/>
    </row>
    <row r="201" spans="1:15" ht="14.25">
      <c r="A201" s="157" t="s">
        <v>35</v>
      </c>
      <c r="B201" s="26" t="s">
        <v>5</v>
      </c>
      <c r="C201" s="26"/>
      <c r="D201" s="26"/>
      <c r="E201" s="26"/>
      <c r="F201" s="26"/>
      <c r="G201" s="107" t="s">
        <v>139</v>
      </c>
      <c r="H201" s="186">
        <v>1</v>
      </c>
      <c r="I201" s="186">
        <v>1</v>
      </c>
      <c r="J201" s="186">
        <v>0</v>
      </c>
      <c r="K201" s="48">
        <f>H201*I201*J201</f>
        <v>0</v>
      </c>
      <c r="L201" s="153">
        <v>0</v>
      </c>
      <c r="M201" s="49">
        <f>K201*L201</f>
        <v>0</v>
      </c>
      <c r="N201" s="10" t="s">
        <v>90</v>
      </c>
      <c r="O201" s="18" t="s">
        <v>90</v>
      </c>
    </row>
    <row r="202" spans="1:15" ht="14.25">
      <c r="A202" s="157" t="s">
        <v>35</v>
      </c>
      <c r="B202" s="27" t="s">
        <v>5</v>
      </c>
      <c r="C202" s="27" t="s">
        <v>90</v>
      </c>
      <c r="D202" s="27"/>
      <c r="E202" s="27"/>
      <c r="F202" s="27"/>
      <c r="G202" s="107" t="s">
        <v>140</v>
      </c>
      <c r="H202" s="186">
        <v>1</v>
      </c>
      <c r="I202" s="186">
        <v>1</v>
      </c>
      <c r="J202" s="186">
        <v>0</v>
      </c>
      <c r="K202" s="48">
        <f>H202*I202*J202</f>
        <v>0</v>
      </c>
      <c r="L202" s="153">
        <v>0</v>
      </c>
      <c r="M202" s="49">
        <f>K202*L202</f>
        <v>0</v>
      </c>
      <c r="N202" s="10" t="s">
        <v>90</v>
      </c>
      <c r="O202" s="18" t="s">
        <v>90</v>
      </c>
    </row>
    <row r="203" spans="1:15" ht="14.25">
      <c r="A203" s="157"/>
      <c r="B203" s="27" t="s">
        <v>5</v>
      </c>
      <c r="C203" s="27" t="s">
        <v>90</v>
      </c>
      <c r="D203" s="27"/>
      <c r="E203" s="27"/>
      <c r="F203" s="27" t="s">
        <v>5</v>
      </c>
      <c r="G203" s="107" t="s">
        <v>141</v>
      </c>
      <c r="H203" s="148" t="s">
        <v>90</v>
      </c>
      <c r="I203" s="148" t="s">
        <v>90</v>
      </c>
      <c r="J203" s="148" t="s">
        <v>90</v>
      </c>
      <c r="K203" t="s">
        <v>90</v>
      </c>
      <c r="L203" s="152">
        <v>0</v>
      </c>
      <c r="M203" s="18" t="s">
        <v>90</v>
      </c>
      <c r="N203" s="10" t="s">
        <v>90</v>
      </c>
      <c r="O203" s="18" t="s">
        <v>90</v>
      </c>
    </row>
    <row r="204" spans="1:15" ht="14.25">
      <c r="A204" s="157"/>
      <c r="B204" s="27"/>
      <c r="C204" s="27" t="s">
        <v>5</v>
      </c>
      <c r="D204" s="27"/>
      <c r="E204" s="27"/>
      <c r="F204" s="27"/>
      <c r="G204" s="107" t="s">
        <v>142</v>
      </c>
      <c r="H204" s="186">
        <v>1</v>
      </c>
      <c r="I204" s="186">
        <v>1</v>
      </c>
      <c r="J204" s="186">
        <v>0</v>
      </c>
      <c r="K204" s="48">
        <f aca="true" t="shared" si="10" ref="K204:K213">H204*I204*J204</f>
        <v>0</v>
      </c>
      <c r="L204" s="153">
        <v>0</v>
      </c>
      <c r="M204" s="48" t="s">
        <v>90</v>
      </c>
      <c r="N204" s="49">
        <f>L204*K204</f>
        <v>0</v>
      </c>
      <c r="O204" s="18" t="s">
        <v>90</v>
      </c>
    </row>
    <row r="205" spans="1:15" ht="14.25">
      <c r="A205" s="157"/>
      <c r="B205" s="27"/>
      <c r="C205" s="27" t="s">
        <v>5</v>
      </c>
      <c r="D205" s="27"/>
      <c r="E205" s="27"/>
      <c r="F205" s="27"/>
      <c r="G205" s="107" t="s">
        <v>237</v>
      </c>
      <c r="H205" s="186">
        <v>1</v>
      </c>
      <c r="I205" s="186">
        <v>1</v>
      </c>
      <c r="J205" s="186">
        <v>0</v>
      </c>
      <c r="K205" s="48">
        <f t="shared" si="10"/>
        <v>0</v>
      </c>
      <c r="L205" s="153">
        <v>0</v>
      </c>
      <c r="M205" s="48" t="s">
        <v>90</v>
      </c>
      <c r="N205" s="49">
        <f>L205*K205</f>
        <v>0</v>
      </c>
      <c r="O205" s="18" t="s">
        <v>90</v>
      </c>
    </row>
    <row r="206" spans="1:15" ht="14.25">
      <c r="A206" s="157"/>
      <c r="B206" s="27"/>
      <c r="C206" s="27" t="s">
        <v>5</v>
      </c>
      <c r="D206" s="27"/>
      <c r="E206" s="27"/>
      <c r="F206" s="27"/>
      <c r="G206" s="107" t="s">
        <v>238</v>
      </c>
      <c r="H206" s="186">
        <v>1</v>
      </c>
      <c r="I206" s="186">
        <v>1</v>
      </c>
      <c r="J206" s="186">
        <v>0</v>
      </c>
      <c r="K206" s="48">
        <f t="shared" si="10"/>
        <v>0</v>
      </c>
      <c r="L206" s="153">
        <v>0</v>
      </c>
      <c r="M206" s="48" t="s">
        <v>90</v>
      </c>
      <c r="N206" s="49">
        <f>L206*K206</f>
        <v>0</v>
      </c>
      <c r="O206" s="18" t="s">
        <v>90</v>
      </c>
    </row>
    <row r="207" spans="1:20" ht="14.25">
      <c r="A207" s="157"/>
      <c r="B207" s="27"/>
      <c r="C207" s="27" t="s">
        <v>5</v>
      </c>
      <c r="D207" s="27"/>
      <c r="E207" s="27"/>
      <c r="F207" s="27"/>
      <c r="G207" s="107" t="s">
        <v>239</v>
      </c>
      <c r="H207" s="148">
        <v>1</v>
      </c>
      <c r="I207" s="148">
        <v>1</v>
      </c>
      <c r="J207" s="148">
        <v>0</v>
      </c>
      <c r="K207">
        <f t="shared" si="10"/>
        <v>0</v>
      </c>
      <c r="L207" s="152">
        <v>0</v>
      </c>
      <c r="M207" s="10" t="s">
        <v>255</v>
      </c>
      <c r="N207" s="47" t="s">
        <v>14</v>
      </c>
      <c r="O207" s="10" t="s">
        <v>255</v>
      </c>
      <c r="T207" s="47">
        <f>L207*K207</f>
        <v>0</v>
      </c>
    </row>
    <row r="208" spans="1:15" ht="14.25">
      <c r="A208" s="157"/>
      <c r="B208" s="27"/>
      <c r="C208" s="27" t="s">
        <v>5</v>
      </c>
      <c r="D208" s="27"/>
      <c r="E208" s="27"/>
      <c r="F208" s="27"/>
      <c r="G208" s="107" t="s">
        <v>143</v>
      </c>
      <c r="H208" s="186">
        <v>1</v>
      </c>
      <c r="I208" s="186">
        <v>1</v>
      </c>
      <c r="J208" s="186">
        <v>0</v>
      </c>
      <c r="K208" s="48">
        <f t="shared" si="10"/>
        <v>0</v>
      </c>
      <c r="L208" s="153">
        <v>0</v>
      </c>
      <c r="M208" s="48" t="s">
        <v>90</v>
      </c>
      <c r="N208" s="49">
        <f>L208*K208</f>
        <v>0</v>
      </c>
      <c r="O208" s="18" t="s">
        <v>90</v>
      </c>
    </row>
    <row r="209" spans="1:15" ht="14.25">
      <c r="A209" s="157" t="s">
        <v>35</v>
      </c>
      <c r="B209" s="27" t="s">
        <v>5</v>
      </c>
      <c r="C209" s="27"/>
      <c r="D209" s="27"/>
      <c r="E209" s="27"/>
      <c r="F209" s="27"/>
      <c r="G209" s="107" t="s">
        <v>144</v>
      </c>
      <c r="H209" s="186">
        <v>1</v>
      </c>
      <c r="I209" s="186">
        <v>1</v>
      </c>
      <c r="J209" s="186">
        <v>0</v>
      </c>
      <c r="K209" s="48">
        <f t="shared" si="10"/>
        <v>0</v>
      </c>
      <c r="L209" s="153">
        <v>0</v>
      </c>
      <c r="M209" s="49">
        <f>K209*L209</f>
        <v>0</v>
      </c>
      <c r="N209" s="10" t="s">
        <v>90</v>
      </c>
      <c r="O209" s="18" t="s">
        <v>90</v>
      </c>
    </row>
    <row r="210" spans="1:15" ht="14.25">
      <c r="A210" s="157"/>
      <c r="B210" s="27"/>
      <c r="C210" s="27" t="s">
        <v>5</v>
      </c>
      <c r="D210" s="27"/>
      <c r="E210" s="27"/>
      <c r="F210" s="27"/>
      <c r="G210" s="107" t="s">
        <v>145</v>
      </c>
      <c r="H210" s="186">
        <v>1</v>
      </c>
      <c r="I210" s="186">
        <v>1</v>
      </c>
      <c r="J210" s="186">
        <v>0</v>
      </c>
      <c r="K210" s="48">
        <f t="shared" si="10"/>
        <v>0</v>
      </c>
      <c r="L210" s="153">
        <v>0</v>
      </c>
      <c r="M210" s="48" t="s">
        <v>90</v>
      </c>
      <c r="N210" s="49">
        <f>L210*K210</f>
        <v>0</v>
      </c>
      <c r="O210" s="18" t="s">
        <v>90</v>
      </c>
    </row>
    <row r="211" spans="1:17" ht="14.25">
      <c r="A211" s="157"/>
      <c r="B211" s="27"/>
      <c r="C211" s="27" t="s">
        <v>233</v>
      </c>
      <c r="D211" s="27"/>
      <c r="E211" s="27"/>
      <c r="F211" s="27"/>
      <c r="G211" s="107" t="s">
        <v>124</v>
      </c>
      <c r="H211" s="148">
        <v>1</v>
      </c>
      <c r="I211" s="148">
        <v>1</v>
      </c>
      <c r="J211" s="148">
        <v>0</v>
      </c>
      <c r="K211">
        <f t="shared" si="10"/>
        <v>0</v>
      </c>
      <c r="L211" s="152">
        <v>0</v>
      </c>
      <c r="M211" s="10" t="s">
        <v>255</v>
      </c>
      <c r="N211" s="47">
        <f>L211*K211</f>
        <v>0</v>
      </c>
      <c r="O211" s="18" t="s">
        <v>90</v>
      </c>
      <c r="Q211" s="56" t="s">
        <v>113</v>
      </c>
    </row>
    <row r="212" spans="1:17" ht="14.25">
      <c r="A212" s="157"/>
      <c r="B212" s="27"/>
      <c r="C212" s="27"/>
      <c r="D212" s="27" t="s">
        <v>234</v>
      </c>
      <c r="E212" s="27"/>
      <c r="F212" s="27"/>
      <c r="G212" s="107" t="s">
        <v>232</v>
      </c>
      <c r="H212" s="148">
        <v>1</v>
      </c>
      <c r="I212" s="148">
        <v>1</v>
      </c>
      <c r="J212" s="148">
        <v>0</v>
      </c>
      <c r="K212">
        <f t="shared" si="10"/>
        <v>0</v>
      </c>
      <c r="L212" s="152">
        <v>0</v>
      </c>
      <c r="M212" s="10" t="s">
        <v>90</v>
      </c>
      <c r="N212" s="18" t="s">
        <v>90</v>
      </c>
      <c r="O212" s="18" t="s">
        <v>90</v>
      </c>
      <c r="Q212" s="56">
        <f>L212*K212</f>
        <v>0</v>
      </c>
    </row>
    <row r="213" spans="1:15" ht="14.25">
      <c r="A213" s="157" t="s">
        <v>35</v>
      </c>
      <c r="B213" s="27" t="s">
        <v>5</v>
      </c>
      <c r="C213" s="27" t="s">
        <v>90</v>
      </c>
      <c r="D213" s="27"/>
      <c r="E213" s="27"/>
      <c r="F213" s="27"/>
      <c r="G213" s="107" t="s">
        <v>79</v>
      </c>
      <c r="H213" s="148">
        <v>1</v>
      </c>
      <c r="I213" s="148">
        <v>1</v>
      </c>
      <c r="J213" s="148">
        <v>0</v>
      </c>
      <c r="K213">
        <f t="shared" si="10"/>
        <v>0</v>
      </c>
      <c r="L213" s="152">
        <v>0</v>
      </c>
      <c r="M213" s="47">
        <f>K213*L213</f>
        <v>0</v>
      </c>
      <c r="N213" s="10" t="s">
        <v>90</v>
      </c>
      <c r="O213" s="18" t="s">
        <v>90</v>
      </c>
    </row>
    <row r="214" spans="1:15" ht="14.25">
      <c r="A214" s="157"/>
      <c r="B214" s="27" t="s">
        <v>90</v>
      </c>
      <c r="C214" s="27"/>
      <c r="D214" s="27"/>
      <c r="E214" s="27"/>
      <c r="F214" s="27" t="s">
        <v>5</v>
      </c>
      <c r="G214" s="107" t="s">
        <v>80</v>
      </c>
      <c r="H214" s="148" t="s">
        <v>90</v>
      </c>
      <c r="I214" s="148" t="s">
        <v>90</v>
      </c>
      <c r="J214" s="148" t="s">
        <v>90</v>
      </c>
      <c r="K214" t="s">
        <v>90</v>
      </c>
      <c r="L214" s="152" t="s">
        <v>90</v>
      </c>
      <c r="M214" s="18" t="s">
        <v>90</v>
      </c>
      <c r="N214" s="10" t="s">
        <v>90</v>
      </c>
      <c r="O214" s="18" t="s">
        <v>90</v>
      </c>
    </row>
    <row r="215" spans="1:15" ht="14.25">
      <c r="A215" s="157"/>
      <c r="B215" s="27"/>
      <c r="C215" s="27" t="s">
        <v>5</v>
      </c>
      <c r="D215" s="27"/>
      <c r="E215" s="27"/>
      <c r="F215" s="27"/>
      <c r="G215" s="107" t="s">
        <v>81</v>
      </c>
      <c r="H215" s="186">
        <v>1</v>
      </c>
      <c r="I215" s="186">
        <v>1</v>
      </c>
      <c r="J215" s="186">
        <v>0</v>
      </c>
      <c r="K215" s="48">
        <f>H215*I215*J215</f>
        <v>0</v>
      </c>
      <c r="L215" s="153">
        <v>0</v>
      </c>
      <c r="M215" s="48" t="s">
        <v>90</v>
      </c>
      <c r="N215" s="49">
        <f>L215*K215</f>
        <v>0</v>
      </c>
      <c r="O215" s="18" t="s">
        <v>90</v>
      </c>
    </row>
    <row r="216" spans="1:15" ht="14.25">
      <c r="A216" s="157" t="s">
        <v>35</v>
      </c>
      <c r="B216" s="27" t="s">
        <v>5</v>
      </c>
      <c r="C216" s="27"/>
      <c r="D216" s="27"/>
      <c r="E216" s="27"/>
      <c r="F216" s="27"/>
      <c r="G216" s="107" t="s">
        <v>82</v>
      </c>
      <c r="H216" s="148">
        <v>1</v>
      </c>
      <c r="I216" s="148">
        <v>1</v>
      </c>
      <c r="J216" s="148">
        <v>0</v>
      </c>
      <c r="K216">
        <f>H216*I216*J216</f>
        <v>0</v>
      </c>
      <c r="L216" s="152">
        <v>0</v>
      </c>
      <c r="M216" s="47">
        <f>K216*L216</f>
        <v>0</v>
      </c>
      <c r="N216" s="10" t="s">
        <v>90</v>
      </c>
      <c r="O216" s="18" t="s">
        <v>90</v>
      </c>
    </row>
    <row r="217" spans="1:15" ht="14.25">
      <c r="A217" s="157"/>
      <c r="B217" s="27"/>
      <c r="C217" s="27"/>
      <c r="D217" s="27"/>
      <c r="E217" s="27"/>
      <c r="F217" s="27" t="s">
        <v>5</v>
      </c>
      <c r="G217" s="107" t="s">
        <v>83</v>
      </c>
      <c r="H217" s="148" t="s">
        <v>90</v>
      </c>
      <c r="I217" s="148" t="s">
        <v>90</v>
      </c>
      <c r="J217" s="148" t="s">
        <v>90</v>
      </c>
      <c r="K217" t="s">
        <v>90</v>
      </c>
      <c r="L217" s="152" t="s">
        <v>90</v>
      </c>
      <c r="M217" s="18" t="s">
        <v>90</v>
      </c>
      <c r="N217" s="10" t="s">
        <v>90</v>
      </c>
      <c r="O217" s="18" t="s">
        <v>90</v>
      </c>
    </row>
    <row r="218" spans="1:18" ht="15" thickBot="1">
      <c r="A218" s="157"/>
      <c r="B218" s="26"/>
      <c r="C218" s="26" t="s">
        <v>5</v>
      </c>
      <c r="D218" s="26"/>
      <c r="E218" s="26" t="s">
        <v>90</v>
      </c>
      <c r="F218" s="26"/>
      <c r="G218" s="107" t="s">
        <v>186</v>
      </c>
      <c r="H218" s="188">
        <v>1</v>
      </c>
      <c r="I218" s="188">
        <v>1</v>
      </c>
      <c r="J218" s="188">
        <v>0</v>
      </c>
      <c r="K218" s="48">
        <f>H218*I218*J218</f>
        <v>0</v>
      </c>
      <c r="L218" s="153">
        <v>0</v>
      </c>
      <c r="M218" s="48" t="s">
        <v>90</v>
      </c>
      <c r="N218" s="49">
        <f>L218*K218</f>
        <v>0</v>
      </c>
      <c r="O218" s="10" t="s">
        <v>255</v>
      </c>
      <c r="Q218" s="36" t="s">
        <v>90</v>
      </c>
      <c r="R218" s="35" t="s">
        <v>90</v>
      </c>
    </row>
    <row r="219" spans="1:18" ht="15" thickBot="1">
      <c r="A219" s="157" t="s">
        <v>36</v>
      </c>
      <c r="B219" s="26" t="s">
        <v>5</v>
      </c>
      <c r="C219" s="26"/>
      <c r="D219" s="26"/>
      <c r="E219" s="26"/>
      <c r="F219" s="26" t="s">
        <v>90</v>
      </c>
      <c r="G219" s="58" t="s">
        <v>205</v>
      </c>
      <c r="H219" s="151">
        <v>0</v>
      </c>
      <c r="I219" s="228" t="s">
        <v>244</v>
      </c>
      <c r="J219" s="228"/>
      <c r="K219" s="228"/>
      <c r="L219" s="229"/>
      <c r="M219" s="10" t="s">
        <v>90</v>
      </c>
      <c r="N219" s="18" t="s">
        <v>90</v>
      </c>
      <c r="O219" s="18" t="s">
        <v>90</v>
      </c>
      <c r="P219" s="7"/>
      <c r="Q219" s="36" t="s">
        <v>90</v>
      </c>
      <c r="R219" s="35" t="s">
        <v>90</v>
      </c>
    </row>
    <row r="220" spans="1:18" ht="15" thickBot="1">
      <c r="A220" s="157"/>
      <c r="B220" s="26"/>
      <c r="C220" s="26" t="s">
        <v>90</v>
      </c>
      <c r="D220" s="26"/>
      <c r="E220" s="26"/>
      <c r="F220" s="26" t="s">
        <v>90</v>
      </c>
      <c r="G220" s="58" t="s">
        <v>206</v>
      </c>
      <c r="H220" s="151">
        <v>0</v>
      </c>
      <c r="I220" s="230" t="s">
        <v>245</v>
      </c>
      <c r="J220" s="230"/>
      <c r="K220" s="230"/>
      <c r="L220" s="231"/>
      <c r="M220" s="18" t="s">
        <v>90</v>
      </c>
      <c r="N220" s="10" t="s">
        <v>90</v>
      </c>
      <c r="O220" s="18" t="s">
        <v>90</v>
      </c>
      <c r="P220" s="7"/>
      <c r="Q220" s="36" t="s">
        <v>90</v>
      </c>
      <c r="R220" s="35" t="s">
        <v>90</v>
      </c>
    </row>
    <row r="221" spans="1:18" ht="15" thickBot="1">
      <c r="A221" s="157"/>
      <c r="B221" s="26"/>
      <c r="C221" s="26"/>
      <c r="D221" s="26"/>
      <c r="E221" s="26"/>
      <c r="F221" s="26"/>
      <c r="G221" s="20" t="s">
        <v>207</v>
      </c>
      <c r="H221" s="132">
        <f>H219*H220*4</f>
        <v>0</v>
      </c>
      <c r="I221" s="59"/>
      <c r="J221" s="59"/>
      <c r="K221" s="59"/>
      <c r="L221" s="60">
        <v>75</v>
      </c>
      <c r="M221" s="10">
        <f>L221*H221</f>
        <v>0</v>
      </c>
      <c r="N221" s="10"/>
      <c r="O221" s="18"/>
      <c r="P221" s="7"/>
      <c r="Q221" s="36"/>
      <c r="R221" s="35"/>
    </row>
    <row r="222" spans="1:18" ht="15" thickBot="1">
      <c r="A222" s="157"/>
      <c r="B222" s="26"/>
      <c r="C222" s="26"/>
      <c r="D222" s="26"/>
      <c r="E222" s="26"/>
      <c r="F222" s="26"/>
      <c r="G222" s="20" t="s">
        <v>246</v>
      </c>
      <c r="H222" s="151">
        <v>0</v>
      </c>
      <c r="I222" s="59" t="s">
        <v>255</v>
      </c>
      <c r="J222" s="59"/>
      <c r="K222" s="59">
        <f>H222*4*H219</f>
        <v>0</v>
      </c>
      <c r="L222" s="60">
        <v>75</v>
      </c>
      <c r="M222" s="10">
        <f>L222*K222</f>
        <v>0</v>
      </c>
      <c r="N222" s="10"/>
      <c r="O222" s="18"/>
      <c r="P222" s="7"/>
      <c r="Q222" s="36"/>
      <c r="R222" s="35"/>
    </row>
    <row r="223" spans="1:18" ht="15" thickBot="1">
      <c r="A223" s="157"/>
      <c r="B223" s="26"/>
      <c r="C223" s="26"/>
      <c r="D223" s="26" t="s">
        <v>90</v>
      </c>
      <c r="E223" s="26"/>
      <c r="F223" s="26" t="s">
        <v>90</v>
      </c>
      <c r="G223" s="20" t="s">
        <v>146</v>
      </c>
      <c r="H223" s="151">
        <v>0</v>
      </c>
      <c r="I223" s="61" t="s">
        <v>259</v>
      </c>
      <c r="J223" s="61" t="s">
        <v>90</v>
      </c>
      <c r="K223" s="61">
        <f>H223*H219*4</f>
        <v>0</v>
      </c>
      <c r="L223" s="62">
        <v>45</v>
      </c>
      <c r="M223" s="10">
        <f>L223*K223</f>
        <v>0</v>
      </c>
      <c r="N223" s="18" t="s">
        <v>90</v>
      </c>
      <c r="O223" s="10" t="s">
        <v>90</v>
      </c>
      <c r="P223" s="7"/>
      <c r="Q223" s="7"/>
      <c r="R223" s="21"/>
    </row>
    <row r="224" spans="1:20" ht="15" thickBot="1">
      <c r="A224" s="157"/>
      <c r="B224" s="26"/>
      <c r="C224" s="26" t="s">
        <v>5</v>
      </c>
      <c r="D224" s="26" t="s">
        <v>90</v>
      </c>
      <c r="E224" s="26"/>
      <c r="F224" s="26" t="s">
        <v>90</v>
      </c>
      <c r="G224" s="107" t="s">
        <v>147</v>
      </c>
      <c r="H224" s="189">
        <v>1</v>
      </c>
      <c r="I224" s="189">
        <v>1</v>
      </c>
      <c r="J224" s="189">
        <v>0</v>
      </c>
      <c r="K224">
        <f>H224*I224*J224</f>
        <v>0</v>
      </c>
      <c r="L224" s="152">
        <v>0</v>
      </c>
      <c r="M224" s="10" t="s">
        <v>90</v>
      </c>
      <c r="N224" s="47" t="s">
        <v>14</v>
      </c>
      <c r="O224" s="10"/>
      <c r="P224" s="7"/>
      <c r="Q224" s="7"/>
      <c r="R224" s="78" t="s">
        <v>27</v>
      </c>
      <c r="T224" s="135">
        <f>L224*K224</f>
        <v>0</v>
      </c>
    </row>
    <row r="225" spans="7:20" ht="13.5" thickBot="1">
      <c r="G225" s="17" t="s">
        <v>197</v>
      </c>
      <c r="K225" s="2">
        <f>SUM(K201:K223)</f>
        <v>0</v>
      </c>
      <c r="L225" s="10"/>
      <c r="M225" s="179">
        <f>SUM(M201:M224)</f>
        <v>0</v>
      </c>
      <c r="N225" s="179">
        <f>SUM(N201:N224)</f>
        <v>0</v>
      </c>
      <c r="O225" s="180">
        <f>SUM(O201:O224)</f>
        <v>0</v>
      </c>
      <c r="P225" s="181">
        <f>SUM(P201:P224)</f>
        <v>0</v>
      </c>
      <c r="Q225" s="161">
        <f>SUM(Q201:Q224)</f>
        <v>0</v>
      </c>
      <c r="R225" s="124">
        <f>R199*O25</f>
        <v>0</v>
      </c>
      <c r="S225" s="162"/>
      <c r="T225" s="158">
        <f>SUM(T201:T224)</f>
        <v>0</v>
      </c>
    </row>
    <row r="226" spans="7:20" ht="12.75">
      <c r="G226" s="20" t="s">
        <v>260</v>
      </c>
      <c r="K226" s="9"/>
      <c r="L226" s="10"/>
      <c r="M226" s="23" t="s">
        <v>255</v>
      </c>
      <c r="N226" s="53" t="s">
        <v>257</v>
      </c>
      <c r="O226" s="52" t="s">
        <v>256</v>
      </c>
      <c r="P226" s="52" t="s">
        <v>258</v>
      </c>
      <c r="Q226" s="23" t="s">
        <v>255</v>
      </c>
      <c r="R226" s="78"/>
      <c r="T226" s="78" t="s">
        <v>26</v>
      </c>
    </row>
    <row r="227" spans="7:18" ht="13.5" thickBot="1">
      <c r="G227" s="20"/>
      <c r="K227" s="1"/>
      <c r="M227" s="22" t="s">
        <v>90</v>
      </c>
      <c r="N227" s="182">
        <f>N225+M225</f>
        <v>0</v>
      </c>
      <c r="O227" s="182">
        <f>N227+O225</f>
        <v>0</v>
      </c>
      <c r="P227" s="182">
        <f>O227+P225</f>
        <v>0</v>
      </c>
      <c r="Q227" s="123" t="s">
        <v>162</v>
      </c>
      <c r="R227" s="119" t="s">
        <v>163</v>
      </c>
    </row>
    <row r="228" spans="7:20" ht="15.75" thickBot="1">
      <c r="G228" s="20" t="s">
        <v>288</v>
      </c>
      <c r="K228" s="1"/>
      <c r="M228" s="22"/>
      <c r="N228" s="86" t="s">
        <v>152</v>
      </c>
      <c r="O228" s="117" t="e">
        <f>Q228/P27</f>
        <v>#DIV/0!</v>
      </c>
      <c r="P228" s="76" t="s">
        <v>269</v>
      </c>
      <c r="Q228" s="125">
        <f>R228*M31</f>
        <v>0</v>
      </c>
      <c r="R228" s="168">
        <v>0</v>
      </c>
      <c r="S228" s="216" t="s">
        <v>268</v>
      </c>
      <c r="T228" s="195"/>
    </row>
    <row r="229" spans="1:20" s="29" customFormat="1" ht="15.75" thickBot="1">
      <c r="A229" s="141"/>
      <c r="G229" s="20" t="s">
        <v>112</v>
      </c>
      <c r="K229" s="31"/>
      <c r="L229" s="31"/>
      <c r="M229" s="32"/>
      <c r="N229" s="86" t="s">
        <v>152</v>
      </c>
      <c r="O229" s="120" t="e">
        <f>Q229/P27</f>
        <v>#DIV/0!</v>
      </c>
      <c r="P229" s="76" t="s">
        <v>271</v>
      </c>
      <c r="Q229" s="169">
        <f>R229*M31</f>
        <v>0</v>
      </c>
      <c r="R229" s="170">
        <v>0</v>
      </c>
      <c r="S229" s="216" t="s">
        <v>270</v>
      </c>
      <c r="T229" s="195"/>
    </row>
    <row r="230" spans="1:18" s="29" customFormat="1" ht="12.75">
      <c r="A230" s="141"/>
      <c r="G230" s="30" t="s">
        <v>14</v>
      </c>
      <c r="K230" s="31"/>
      <c r="L230" s="31"/>
      <c r="M230" s="32"/>
      <c r="N230" s="33"/>
      <c r="O230" s="33"/>
      <c r="P230" s="34"/>
      <c r="Q230" s="16"/>
      <c r="R230" s="16"/>
    </row>
    <row r="231" spans="1:18" s="29" customFormat="1" ht="12.75">
      <c r="A231" s="141"/>
      <c r="G231" s="30"/>
      <c r="K231" s="31"/>
      <c r="L231" s="31"/>
      <c r="M231" s="32"/>
      <c r="N231" s="33"/>
      <c r="O231" s="33"/>
      <c r="P231" s="34"/>
      <c r="Q231" s="16"/>
      <c r="R231" s="16"/>
    </row>
    <row r="232" spans="1:18" s="29" customFormat="1" ht="13.5" thickBot="1">
      <c r="A232" s="141"/>
      <c r="G232" s="30"/>
      <c r="K232" s="31"/>
      <c r="L232" s="31"/>
      <c r="M232" s="32"/>
      <c r="N232" s="33"/>
      <c r="O232" s="33"/>
      <c r="P232" s="34"/>
      <c r="Q232" s="16"/>
      <c r="R232" s="16"/>
    </row>
    <row r="233" spans="2:17" ht="15.75" thickBot="1">
      <c r="B233" s="18" t="s">
        <v>14</v>
      </c>
      <c r="C233" s="18" t="s">
        <v>14</v>
      </c>
      <c r="D233" s="18" t="s">
        <v>14</v>
      </c>
      <c r="E233" s="18" t="s">
        <v>14</v>
      </c>
      <c r="F233" s="18" t="s">
        <v>14</v>
      </c>
      <c r="G233" s="232" t="s">
        <v>161</v>
      </c>
      <c r="H233" s="233"/>
      <c r="I233" s="233"/>
      <c r="J233" s="233"/>
      <c r="K233" s="233"/>
      <c r="L233" s="234"/>
      <c r="M233" s="183">
        <f>M225+M191+M168+M134+M112+M83+M54</f>
        <v>0</v>
      </c>
      <c r="N233" s="184">
        <f>N225+N191+N168+N134+N112+N83+N54</f>
        <v>0</v>
      </c>
      <c r="O233" s="184">
        <f>O225+O191+O168+O134+O112+O83+O54</f>
        <v>0</v>
      </c>
      <c r="P233" s="184">
        <f>P225+P191+P168+P134+P112+P83+P54</f>
        <v>0</v>
      </c>
      <c r="Q233" s="184">
        <f>Q225+Q191+Q168+Q134+Q112+Q83+Q54</f>
        <v>0</v>
      </c>
    </row>
    <row r="234" spans="11:17" ht="13.5" thickBot="1">
      <c r="K234" s="2">
        <f>K225+K191+K168+K134+K112+K83+K54</f>
        <v>0</v>
      </c>
      <c r="L234" s="10"/>
      <c r="M234" s="82" t="s">
        <v>113</v>
      </c>
      <c r="N234" s="83" t="s">
        <v>149</v>
      </c>
      <c r="O234" s="84" t="s">
        <v>150</v>
      </c>
      <c r="P234" s="84" t="s">
        <v>151</v>
      </c>
      <c r="Q234" s="85"/>
    </row>
    <row r="235" spans="7:17" ht="12.75">
      <c r="G235" s="20" t="s">
        <v>260</v>
      </c>
      <c r="K235" s="9"/>
      <c r="L235" s="10"/>
      <c r="M235" s="82" t="s">
        <v>255</v>
      </c>
      <c r="N235" s="185">
        <f>N233+M233</f>
        <v>0</v>
      </c>
      <c r="O235" s="185">
        <f>N235+O233</f>
        <v>0</v>
      </c>
      <c r="P235" s="185">
        <f>O235+P233</f>
        <v>0</v>
      </c>
      <c r="Q235" s="85"/>
    </row>
    <row r="236" spans="7:17" ht="12.75">
      <c r="G236" s="20" t="s">
        <v>90</v>
      </c>
      <c r="K236" s="1"/>
      <c r="M236" s="235"/>
      <c r="N236" s="236"/>
      <c r="O236" s="236"/>
      <c r="P236" s="24"/>
      <c r="Q236" s="24"/>
    </row>
    <row r="237" spans="7:17" ht="13.5" thickBot="1">
      <c r="G237" s="20"/>
      <c r="K237" s="1"/>
      <c r="M237" s="22"/>
      <c r="N237" s="24"/>
      <c r="O237" s="24"/>
      <c r="P237" s="24"/>
      <c r="Q237" s="24"/>
    </row>
    <row r="238" spans="7:17" ht="15.75" thickBot="1">
      <c r="G238" s="20"/>
      <c r="H238" s="243" t="s">
        <v>289</v>
      </c>
      <c r="I238" s="244"/>
      <c r="J238" s="244"/>
      <c r="K238" s="244"/>
      <c r="L238" s="244"/>
      <c r="M238" s="22"/>
      <c r="N238" s="173">
        <f>Q228+Q194+Q171+Q137+Q115+Q86+Q57</f>
        <v>0</v>
      </c>
      <c r="O238" s="77" t="s">
        <v>272</v>
      </c>
      <c r="P238" s="86" t="s">
        <v>152</v>
      </c>
      <c r="Q238" s="55" t="e">
        <f>N238/P27</f>
        <v>#DIV/0!</v>
      </c>
    </row>
    <row r="239" spans="7:18" ht="13.5" thickBot="1">
      <c r="G239" s="20"/>
      <c r="K239" s="1"/>
      <c r="M239" s="22"/>
      <c r="N239" s="174"/>
      <c r="O239" s="24"/>
      <c r="P239" s="25"/>
      <c r="Q239" s="24"/>
      <c r="R239" s="24"/>
    </row>
    <row r="240" spans="7:18" ht="15.75" thickBot="1">
      <c r="G240" s="20"/>
      <c r="H240" s="227" t="s">
        <v>183</v>
      </c>
      <c r="I240" s="227"/>
      <c r="J240" s="227"/>
      <c r="K240" s="227"/>
      <c r="L240" s="227"/>
      <c r="M240" s="22"/>
      <c r="N240" s="169">
        <f>Q229+Q195+Q172+Q138+Q116+Q87+Q58</f>
        <v>0</v>
      </c>
      <c r="O240" s="77" t="s">
        <v>273</v>
      </c>
      <c r="P240" s="86" t="s">
        <v>152</v>
      </c>
      <c r="Q240" s="102" t="e">
        <f>N240/P27</f>
        <v>#DIV/0!</v>
      </c>
      <c r="R240" s="24"/>
    </row>
    <row r="241" spans="7:18" ht="13.5" thickBot="1">
      <c r="G241" s="20"/>
      <c r="K241" s="1"/>
      <c r="M241" s="22"/>
      <c r="N241" s="174"/>
      <c r="O241" s="24"/>
      <c r="P241" s="25"/>
      <c r="Q241" s="24"/>
      <c r="R241" s="24"/>
    </row>
    <row r="242" spans="8:17" ht="15.75" thickBot="1">
      <c r="H242" s="240" t="s">
        <v>236</v>
      </c>
      <c r="I242" s="240"/>
      <c r="J242" s="240"/>
      <c r="K242" s="240"/>
      <c r="L242" s="240"/>
      <c r="N242" s="126">
        <f>Q233</f>
        <v>0</v>
      </c>
      <c r="O242" s="77" t="s">
        <v>273</v>
      </c>
      <c r="P242" s="86" t="s">
        <v>152</v>
      </c>
      <c r="Q242" s="178" t="e">
        <f>N242/P27</f>
        <v>#DIV/0!</v>
      </c>
    </row>
    <row r="243" ht="13.5" thickBot="1">
      <c r="N243" s="175"/>
    </row>
    <row r="244" spans="8:17" ht="15.75" thickBot="1">
      <c r="H244" s="239" t="s">
        <v>29</v>
      </c>
      <c r="I244" s="239"/>
      <c r="J244" s="239"/>
      <c r="K244" s="239"/>
      <c r="L244" s="239"/>
      <c r="N244" s="176">
        <f>T225+T191+T168+T134+T112+T83+T54</f>
        <v>0</v>
      </c>
      <c r="P244" s="86" t="s">
        <v>152</v>
      </c>
      <c r="Q244" s="177" t="e">
        <f>N244/P27</f>
        <v>#DIV/0!</v>
      </c>
    </row>
    <row r="246" spans="7:18" ht="12.75">
      <c r="G246" s="20"/>
      <c r="K246" s="1"/>
      <c r="N246" s="24"/>
      <c r="O246" s="24"/>
      <c r="P246" s="25"/>
      <c r="Q246" s="24"/>
      <c r="R246" s="24"/>
    </row>
    <row r="247" spans="1:18" s="29" customFormat="1" ht="13.5" thickBot="1">
      <c r="A247" s="141"/>
      <c r="G247" s="30"/>
      <c r="K247" s="31"/>
      <c r="L247" s="31"/>
      <c r="M247" s="32"/>
      <c r="N247" s="33"/>
      <c r="O247" s="33"/>
      <c r="P247" s="34"/>
      <c r="Q247" s="16"/>
      <c r="R247" s="16"/>
    </row>
    <row r="248" spans="2:17" ht="15.75" thickBot="1">
      <c r="B248" s="18">
        <v>1</v>
      </c>
      <c r="C248" s="18">
        <v>2</v>
      </c>
      <c r="D248" s="18">
        <v>3</v>
      </c>
      <c r="E248" s="18">
        <v>4</v>
      </c>
      <c r="F248" s="18">
        <v>5</v>
      </c>
      <c r="G248" s="221" t="s">
        <v>84</v>
      </c>
      <c r="H248" s="241"/>
      <c r="I248" s="241"/>
      <c r="J248" s="241"/>
      <c r="K248" s="241"/>
      <c r="L248" s="242"/>
      <c r="M248" s="122">
        <v>1</v>
      </c>
      <c r="N248" s="110">
        <v>2</v>
      </c>
      <c r="O248" s="111" t="s">
        <v>134</v>
      </c>
      <c r="P248" s="121" t="s">
        <v>135</v>
      </c>
      <c r="Q248" s="113" t="s">
        <v>202</v>
      </c>
    </row>
    <row r="249" spans="2:18" ht="12.75">
      <c r="B249" s="18"/>
      <c r="C249" s="18"/>
      <c r="D249" s="18"/>
      <c r="E249" s="18"/>
      <c r="F249" s="18"/>
      <c r="H249" s="45" t="s">
        <v>87</v>
      </c>
      <c r="I249" s="45" t="s">
        <v>160</v>
      </c>
      <c r="J249" s="45" t="s">
        <v>159</v>
      </c>
      <c r="K249" s="45" t="s">
        <v>88</v>
      </c>
      <c r="L249" s="46" t="s">
        <v>89</v>
      </c>
      <c r="M249" t="s">
        <v>90</v>
      </c>
      <c r="N249" t="s">
        <v>90</v>
      </c>
      <c r="O249" t="s">
        <v>90</v>
      </c>
      <c r="P249" t="s">
        <v>90</v>
      </c>
      <c r="Q249" t="s">
        <v>90</v>
      </c>
      <c r="R249" s="44"/>
    </row>
    <row r="250" spans="2:16" ht="14.25">
      <c r="B250" s="26" t="s">
        <v>5</v>
      </c>
      <c r="C250" s="26"/>
      <c r="D250" s="26"/>
      <c r="E250" s="26"/>
      <c r="F250" s="26"/>
      <c r="G250" s="107" t="s">
        <v>85</v>
      </c>
      <c r="H250" s="148">
        <v>0</v>
      </c>
      <c r="I250" s="148">
        <v>0</v>
      </c>
      <c r="J250" s="148">
        <v>0</v>
      </c>
      <c r="K250" s="127">
        <f aca="true" t="shared" si="11" ref="K250:K256">H250*I250*J250</f>
        <v>0</v>
      </c>
      <c r="L250" s="155">
        <v>0</v>
      </c>
      <c r="M250" s="47">
        <f>K250*L250</f>
        <v>0</v>
      </c>
      <c r="N250" s="18" t="s">
        <v>217</v>
      </c>
      <c r="O250" s="18" t="s">
        <v>217</v>
      </c>
      <c r="P250" s="13" t="s">
        <v>90</v>
      </c>
    </row>
    <row r="251" spans="2:15" ht="14.25">
      <c r="B251" s="26"/>
      <c r="C251" s="26"/>
      <c r="D251" s="26"/>
      <c r="E251" s="26" t="s">
        <v>5</v>
      </c>
      <c r="F251" s="26"/>
      <c r="G251" s="107" t="s">
        <v>86</v>
      </c>
      <c r="H251" s="148">
        <v>0</v>
      </c>
      <c r="I251" s="148">
        <v>0</v>
      </c>
      <c r="J251" s="148">
        <v>0</v>
      </c>
      <c r="K251" s="127">
        <f t="shared" si="11"/>
        <v>0</v>
      </c>
      <c r="L251" s="155">
        <v>0</v>
      </c>
      <c r="M251" s="18" t="s">
        <v>217</v>
      </c>
      <c r="N251" s="18" t="s">
        <v>217</v>
      </c>
      <c r="O251" s="47">
        <f>K251*L251</f>
        <v>0</v>
      </c>
    </row>
    <row r="252" spans="2:15" ht="14.25">
      <c r="B252" s="26"/>
      <c r="C252" s="26" t="s">
        <v>5</v>
      </c>
      <c r="D252" s="26"/>
      <c r="E252" s="26" t="s">
        <v>90</v>
      </c>
      <c r="F252" s="26"/>
      <c r="G252" s="107" t="s">
        <v>157</v>
      </c>
      <c r="H252" s="148">
        <v>0</v>
      </c>
      <c r="I252" s="148">
        <v>0</v>
      </c>
      <c r="J252" s="148">
        <v>0</v>
      </c>
      <c r="K252" s="127">
        <f t="shared" si="11"/>
        <v>0</v>
      </c>
      <c r="L252" s="155">
        <v>0</v>
      </c>
      <c r="M252" s="18" t="s">
        <v>217</v>
      </c>
      <c r="N252" s="47">
        <f>L252*K252</f>
        <v>0</v>
      </c>
      <c r="O252" s="18" t="s">
        <v>217</v>
      </c>
    </row>
    <row r="253" spans="2:15" ht="14.25">
      <c r="B253" s="26"/>
      <c r="C253" s="26"/>
      <c r="D253" s="26"/>
      <c r="E253" s="26" t="s">
        <v>5</v>
      </c>
      <c r="F253" s="26" t="s">
        <v>90</v>
      </c>
      <c r="G253" s="107" t="s">
        <v>171</v>
      </c>
      <c r="H253" s="148">
        <v>0</v>
      </c>
      <c r="I253" s="148">
        <v>0</v>
      </c>
      <c r="J253" s="148">
        <v>0</v>
      </c>
      <c r="K253" s="127">
        <f t="shared" si="11"/>
        <v>0</v>
      </c>
      <c r="L253" s="155">
        <v>0</v>
      </c>
      <c r="M253" s="18" t="s">
        <v>217</v>
      </c>
      <c r="N253" s="18" t="s">
        <v>217</v>
      </c>
      <c r="O253" s="47">
        <f>K253*L253</f>
        <v>0</v>
      </c>
    </row>
    <row r="254" spans="2:15" ht="14.25">
      <c r="B254" s="26"/>
      <c r="C254" s="26"/>
      <c r="D254" s="26"/>
      <c r="E254" s="26" t="s">
        <v>5</v>
      </c>
      <c r="F254" s="26" t="s">
        <v>90</v>
      </c>
      <c r="G254" s="107" t="s">
        <v>172</v>
      </c>
      <c r="H254" s="148">
        <v>0</v>
      </c>
      <c r="I254" s="148">
        <v>0</v>
      </c>
      <c r="J254" s="148">
        <v>0</v>
      </c>
      <c r="K254" s="127">
        <f t="shared" si="11"/>
        <v>0</v>
      </c>
      <c r="L254" s="155">
        <v>0</v>
      </c>
      <c r="M254" s="18" t="s">
        <v>217</v>
      </c>
      <c r="N254" s="18" t="s">
        <v>217</v>
      </c>
      <c r="O254" s="47">
        <f>K254*L254</f>
        <v>0</v>
      </c>
    </row>
    <row r="255" spans="2:15" ht="14.25">
      <c r="B255" s="26"/>
      <c r="C255" s="26"/>
      <c r="D255" s="26"/>
      <c r="E255" s="26" t="s">
        <v>5</v>
      </c>
      <c r="F255" s="26" t="s">
        <v>90</v>
      </c>
      <c r="G255" s="107" t="s">
        <v>221</v>
      </c>
      <c r="H255" s="148">
        <v>0</v>
      </c>
      <c r="I255" s="148">
        <v>0</v>
      </c>
      <c r="J255" s="148">
        <v>0</v>
      </c>
      <c r="K255" s="127">
        <f t="shared" si="11"/>
        <v>0</v>
      </c>
      <c r="L255" s="155">
        <v>0</v>
      </c>
      <c r="M255" s="18" t="s">
        <v>217</v>
      </c>
      <c r="N255" s="18" t="s">
        <v>217</v>
      </c>
      <c r="O255" s="47">
        <f>K255*L255</f>
        <v>0</v>
      </c>
    </row>
    <row r="256" spans="2:15" ht="14.25">
      <c r="B256" s="26"/>
      <c r="C256" s="26"/>
      <c r="D256" s="26"/>
      <c r="E256" s="26" t="s">
        <v>5</v>
      </c>
      <c r="F256" s="26" t="s">
        <v>90</v>
      </c>
      <c r="G256" s="107" t="s">
        <v>173</v>
      </c>
      <c r="H256" s="148">
        <v>0</v>
      </c>
      <c r="I256" s="148">
        <v>0</v>
      </c>
      <c r="J256" s="148">
        <v>0</v>
      </c>
      <c r="K256" s="127">
        <f t="shared" si="11"/>
        <v>0</v>
      </c>
      <c r="L256" s="155">
        <v>0</v>
      </c>
      <c r="M256" s="18" t="s">
        <v>217</v>
      </c>
      <c r="N256" s="18" t="s">
        <v>217</v>
      </c>
      <c r="O256" s="47">
        <f>K256*L256</f>
        <v>0</v>
      </c>
    </row>
    <row r="257" spans="2:15" ht="14.25">
      <c r="B257" s="26" t="s">
        <v>5</v>
      </c>
      <c r="C257" s="26"/>
      <c r="D257" s="26"/>
      <c r="E257" s="26"/>
      <c r="F257" s="26" t="s">
        <v>5</v>
      </c>
      <c r="G257" s="107" t="s">
        <v>6</v>
      </c>
      <c r="H257" s="148" t="s">
        <v>90</v>
      </c>
      <c r="I257" s="148" t="s">
        <v>90</v>
      </c>
      <c r="J257" s="148" t="s">
        <v>90</v>
      </c>
      <c r="K257" s="127" t="s">
        <v>255</v>
      </c>
      <c r="L257" s="155">
        <v>0</v>
      </c>
      <c r="M257" s="10" t="s">
        <v>255</v>
      </c>
      <c r="N257" s="18" t="s">
        <v>220</v>
      </c>
      <c r="O257" s="18" t="s">
        <v>220</v>
      </c>
    </row>
    <row r="258" spans="2:18" ht="14.25">
      <c r="B258" s="26"/>
      <c r="C258" s="26" t="s">
        <v>5</v>
      </c>
      <c r="D258" s="26"/>
      <c r="E258" s="26"/>
      <c r="F258" s="26" t="s">
        <v>90</v>
      </c>
      <c r="G258" s="107" t="s">
        <v>214</v>
      </c>
      <c r="H258" s="148">
        <v>0</v>
      </c>
      <c r="I258" s="148">
        <v>0</v>
      </c>
      <c r="J258" s="148">
        <v>0</v>
      </c>
      <c r="K258" s="127">
        <f>H258*I258*J258</f>
        <v>0</v>
      </c>
      <c r="L258" s="155">
        <v>0</v>
      </c>
      <c r="M258" s="18" t="s">
        <v>217</v>
      </c>
      <c r="N258" s="47">
        <f>L258*K258</f>
        <v>0</v>
      </c>
      <c r="O258" s="18" t="s">
        <v>217</v>
      </c>
      <c r="P258" s="7"/>
      <c r="Q258" s="7"/>
      <c r="R258" s="21"/>
    </row>
    <row r="259" spans="2:18" ht="15" thickBot="1">
      <c r="B259" s="26"/>
      <c r="C259" s="26"/>
      <c r="D259" s="26" t="s">
        <v>5</v>
      </c>
      <c r="E259" s="26"/>
      <c r="F259" s="26" t="s">
        <v>90</v>
      </c>
      <c r="G259" s="107" t="s">
        <v>215</v>
      </c>
      <c r="H259" s="148">
        <v>0</v>
      </c>
      <c r="I259" s="148">
        <v>0</v>
      </c>
      <c r="J259" s="148">
        <v>0</v>
      </c>
      <c r="K259" s="127">
        <f>H259*I259*J259</f>
        <v>0</v>
      </c>
      <c r="L259" s="155">
        <v>0</v>
      </c>
      <c r="M259" s="18" t="s">
        <v>217</v>
      </c>
      <c r="N259" s="18" t="s">
        <v>217</v>
      </c>
      <c r="O259" s="47">
        <f>K259*L259</f>
        <v>0</v>
      </c>
      <c r="P259" s="7"/>
      <c r="Q259" s="7"/>
      <c r="R259" s="21"/>
    </row>
    <row r="260" spans="11:15" ht="13.5" thickBot="1">
      <c r="K260" s="128">
        <f>SUM(K250:K259)</f>
        <v>0</v>
      </c>
      <c r="L260" s="10"/>
      <c r="M260" s="125">
        <f>SUM(M250:M259)</f>
        <v>0</v>
      </c>
      <c r="N260" s="126">
        <f>SUM(N250:N259)</f>
        <v>0</v>
      </c>
      <c r="O260" s="39">
        <f>SUM(O250:O259)</f>
        <v>0</v>
      </c>
    </row>
    <row r="261" spans="7:18" ht="13.5" thickBot="1">
      <c r="G261" s="20" t="s">
        <v>18</v>
      </c>
      <c r="K261" s="9"/>
      <c r="L261" s="10"/>
      <c r="M261" s="23" t="s">
        <v>255</v>
      </c>
      <c r="N261" s="23" t="s">
        <v>255</v>
      </c>
      <c r="O261" s="23" t="s">
        <v>255</v>
      </c>
      <c r="P261" s="23" t="s">
        <v>90</v>
      </c>
      <c r="Q261" s="6"/>
      <c r="R261" s="18" t="s">
        <v>90</v>
      </c>
    </row>
    <row r="262" spans="7:18" ht="13.5" thickBot="1">
      <c r="G262" s="20" t="s">
        <v>19</v>
      </c>
      <c r="K262" s="1"/>
      <c r="M262" s="238"/>
      <c r="N262" s="222"/>
      <c r="O262" s="223"/>
      <c r="P262" s="23" t="s">
        <v>90</v>
      </c>
      <c r="R262" s="18" t="s">
        <v>90</v>
      </c>
    </row>
  </sheetData>
  <sheetProtection password="CABB" sheet="1" objects="1" scenarios="1"/>
  <mergeCells count="59">
    <mergeCell ref="B4:F4"/>
    <mergeCell ref="B7:F7"/>
    <mergeCell ref="B12:F12"/>
    <mergeCell ref="B14:F14"/>
    <mergeCell ref="B16:F16"/>
    <mergeCell ref="M262:O262"/>
    <mergeCell ref="H244:L244"/>
    <mergeCell ref="H242:L242"/>
    <mergeCell ref="G248:L248"/>
    <mergeCell ref="H238:L238"/>
    <mergeCell ref="H240:L240"/>
    <mergeCell ref="I219:L219"/>
    <mergeCell ref="I220:L220"/>
    <mergeCell ref="H197:P197"/>
    <mergeCell ref="G199:L199"/>
    <mergeCell ref="G233:L233"/>
    <mergeCell ref="M236:O236"/>
    <mergeCell ref="S228:T228"/>
    <mergeCell ref="S229:T229"/>
    <mergeCell ref="S194:T194"/>
    <mergeCell ref="S195:T195"/>
    <mergeCell ref="S172:T172"/>
    <mergeCell ref="H175:P175"/>
    <mergeCell ref="G177:L177"/>
    <mergeCell ref="S138:T138"/>
    <mergeCell ref="H140:P140"/>
    <mergeCell ref="G142:L142"/>
    <mergeCell ref="S86:T86"/>
    <mergeCell ref="S87:T87"/>
    <mergeCell ref="H89:P89"/>
    <mergeCell ref="G91:L91"/>
    <mergeCell ref="S115:T115"/>
    <mergeCell ref="S116:T116"/>
    <mergeCell ref="B33:G33"/>
    <mergeCell ref="H59:P59"/>
    <mergeCell ref="G61:L61"/>
    <mergeCell ref="H117:P117"/>
    <mergeCell ref="G119:L119"/>
    <mergeCell ref="S137:T137"/>
    <mergeCell ref="L23:M23"/>
    <mergeCell ref="O23:P23"/>
    <mergeCell ref="B26:F26"/>
    <mergeCell ref="Q26:S26"/>
    <mergeCell ref="S171:T171"/>
    <mergeCell ref="N30:R30"/>
    <mergeCell ref="H33:P33"/>
    <mergeCell ref="G35:L35"/>
    <mergeCell ref="S57:T57"/>
    <mergeCell ref="S58:T58"/>
    <mergeCell ref="L28:M28"/>
    <mergeCell ref="B25:F25"/>
    <mergeCell ref="L25:N25"/>
    <mergeCell ref="O25:P25"/>
    <mergeCell ref="N29:R29"/>
    <mergeCell ref="B1:R1"/>
    <mergeCell ref="B24:F24"/>
    <mergeCell ref="L24:N24"/>
    <mergeCell ref="O24:P24"/>
    <mergeCell ref="B23:F23"/>
  </mergeCells>
  <printOptions/>
  <pageMargins left="0.3937007874015748" right="0.3937007874015748" top="0.3937007874015748" bottom="0.3937007874015748" header="0.31496062992125984" footer="0.4724409448818898"/>
  <pageSetup fitToHeight="0" horizontalDpi="1200" verticalDpi="1200" orientation="landscape" paperSize="9" scale="64" r:id="rId3"/>
  <headerFooter alignWithMargins="0">
    <oddHeader>&amp;L&amp;"Arial,Italique"&amp;8Nos ref : &amp;F- &amp;A</oddHeader>
  </headerFooter>
  <rowBreaks count="4" manualBreakCount="4">
    <brk id="56" min="1" max="256" man="1"/>
    <brk id="114" min="1" max="256" man="1"/>
    <brk id="172" min="1" max="256" man="1"/>
    <brk id="230" min="1" max="25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01"/>
  <sheetViews>
    <sheetView zoomScale="125" zoomScaleNormal="125" zoomScaleSheetLayoutView="100" zoomScalePageLayoutView="0" workbookViewId="0" topLeftCell="A1">
      <pane xSplit="21960" topLeftCell="R1" activePane="topLeft" state="split"/>
      <selection pane="topLeft" activeCell="L29" sqref="L29"/>
      <selection pane="topRight" activeCell="R1" sqref="R1"/>
    </sheetView>
  </sheetViews>
  <sheetFormatPr defaultColWidth="11.421875" defaultRowHeight="12.75"/>
  <cols>
    <col min="1" max="1" width="3.00390625" style="137" customWidth="1"/>
    <col min="2" max="6" width="2.140625" style="0" customWidth="1"/>
    <col min="7" max="7" width="62.140625" style="0" customWidth="1"/>
    <col min="8" max="10" width="4.7109375" style="0" customWidth="1"/>
    <col min="11" max="11" width="5.8515625" style="0" customWidth="1"/>
    <col min="12" max="12" width="9.7109375" style="1" customWidth="1"/>
    <col min="13" max="13" width="13.28125" style="6" customWidth="1"/>
    <col min="14" max="14" width="12.8515625" style="6" customWidth="1"/>
    <col min="15" max="15" width="22.28125" style="6" customWidth="1"/>
  </cols>
  <sheetData>
    <row r="1" spans="1:15" s="65" customFormat="1" ht="9.75">
      <c r="A1" s="140"/>
      <c r="G1" s="65" t="s">
        <v>59</v>
      </c>
      <c r="L1" s="68"/>
      <c r="M1" s="69"/>
      <c r="N1" s="69"/>
      <c r="O1" s="69"/>
    </row>
    <row r="2" spans="1:15" s="65" customFormat="1" ht="9.75">
      <c r="A2" s="140"/>
      <c r="B2" s="237" t="s">
        <v>170</v>
      </c>
      <c r="C2" s="237"/>
      <c r="D2" s="237"/>
      <c r="E2" s="237"/>
      <c r="F2" s="237"/>
      <c r="G2" s="71" t="s">
        <v>277</v>
      </c>
      <c r="H2" s="66" t="s">
        <v>285</v>
      </c>
      <c r="J2" s="66"/>
      <c r="K2" s="66"/>
      <c r="L2" s="67"/>
      <c r="M2" s="67"/>
      <c r="N2" s="67"/>
      <c r="O2" s="67"/>
    </row>
    <row r="3" spans="1:15" s="65" customFormat="1" ht="9.75">
      <c r="A3" s="140"/>
      <c r="H3" s="66" t="s">
        <v>286</v>
      </c>
      <c r="J3" s="66"/>
      <c r="K3" s="66"/>
      <c r="L3" s="67"/>
      <c r="M3" s="67"/>
      <c r="N3" s="67"/>
      <c r="O3" s="67"/>
    </row>
    <row r="4" spans="1:15" s="65" customFormat="1" ht="6" customHeight="1">
      <c r="A4" s="140"/>
      <c r="J4" s="68"/>
      <c r="K4" s="66"/>
      <c r="L4" s="66"/>
      <c r="M4" s="66"/>
      <c r="N4" s="67"/>
      <c r="O4" s="67"/>
    </row>
    <row r="5" spans="1:15" s="65" customFormat="1" ht="9.75">
      <c r="A5" s="140"/>
      <c r="B5" s="237" t="s">
        <v>9</v>
      </c>
      <c r="C5" s="237"/>
      <c r="D5" s="237"/>
      <c r="E5" s="237"/>
      <c r="F5" s="237"/>
      <c r="G5" s="71" t="s">
        <v>278</v>
      </c>
      <c r="H5" s="65" t="s">
        <v>73</v>
      </c>
      <c r="J5" s="68"/>
      <c r="K5" s="69"/>
      <c r="L5" s="69"/>
      <c r="M5" s="69"/>
      <c r="N5" s="68"/>
      <c r="O5" s="70"/>
    </row>
    <row r="6" spans="1:15" s="65" customFormat="1" ht="9.75">
      <c r="A6" s="140"/>
      <c r="G6" s="65" t="s">
        <v>10</v>
      </c>
      <c r="J6" s="68"/>
      <c r="N6" s="68"/>
      <c r="O6" s="70"/>
    </row>
    <row r="7" spans="1:15" s="65" customFormat="1" ht="9.75">
      <c r="A7" s="140"/>
      <c r="G7" s="65" t="s">
        <v>11</v>
      </c>
      <c r="J7" s="68"/>
      <c r="K7" s="69"/>
      <c r="L7" s="69"/>
      <c r="M7" s="69"/>
      <c r="N7" s="68"/>
      <c r="O7" s="70"/>
    </row>
    <row r="8" spans="1:15" s="65" customFormat="1" ht="9.75">
      <c r="A8" s="140"/>
      <c r="G8" s="65" t="s">
        <v>12</v>
      </c>
      <c r="J8" s="68"/>
      <c r="K8" s="69"/>
      <c r="L8" s="69"/>
      <c r="M8" s="69"/>
      <c r="N8" s="68"/>
      <c r="O8" s="70"/>
    </row>
    <row r="9" spans="1:15" s="65" customFormat="1" ht="6" customHeight="1">
      <c r="A9" s="140"/>
      <c r="J9" s="68"/>
      <c r="K9" s="69"/>
      <c r="L9" s="69"/>
      <c r="M9" s="69"/>
      <c r="N9" s="68"/>
      <c r="O9" s="70"/>
    </row>
    <row r="10" spans="1:15" s="65" customFormat="1" ht="9.75">
      <c r="A10" s="140"/>
      <c r="B10" s="237" t="s">
        <v>13</v>
      </c>
      <c r="C10" s="237"/>
      <c r="D10" s="237"/>
      <c r="E10" s="237"/>
      <c r="F10" s="237"/>
      <c r="G10" s="71" t="s">
        <v>279</v>
      </c>
      <c r="H10" s="65" t="s">
        <v>284</v>
      </c>
      <c r="J10" s="68"/>
      <c r="N10" s="68"/>
      <c r="O10" s="70"/>
    </row>
    <row r="11" spans="1:15" s="65" customFormat="1" ht="6" customHeight="1">
      <c r="A11" s="140"/>
      <c r="J11" s="68"/>
      <c r="K11" s="69"/>
      <c r="L11" s="69"/>
      <c r="M11" s="69"/>
      <c r="N11" s="68"/>
      <c r="O11" s="70"/>
    </row>
    <row r="12" spans="1:15" s="65" customFormat="1" ht="9.75">
      <c r="A12" s="140"/>
      <c r="B12" s="237" t="s">
        <v>64</v>
      </c>
      <c r="C12" s="237"/>
      <c r="D12" s="237"/>
      <c r="E12" s="237"/>
      <c r="F12" s="237"/>
      <c r="G12" s="71" t="s">
        <v>280</v>
      </c>
      <c r="H12" s="65" t="s">
        <v>51</v>
      </c>
      <c r="J12" s="68"/>
      <c r="N12" s="68"/>
      <c r="O12" s="70"/>
    </row>
    <row r="13" spans="1:15" s="65" customFormat="1" ht="6" customHeight="1">
      <c r="A13" s="140"/>
      <c r="J13" s="68"/>
      <c r="K13" s="69"/>
      <c r="L13" s="69"/>
      <c r="M13" s="69"/>
      <c r="N13" s="68"/>
      <c r="O13" s="70"/>
    </row>
    <row r="14" spans="1:15" s="65" customFormat="1" ht="9.75">
      <c r="A14" s="140"/>
      <c r="B14" s="237" t="s">
        <v>58</v>
      </c>
      <c r="C14" s="237"/>
      <c r="D14" s="237"/>
      <c r="E14" s="237"/>
      <c r="F14" s="237"/>
      <c r="G14" s="71" t="s">
        <v>281</v>
      </c>
      <c r="H14" s="65" t="s">
        <v>283</v>
      </c>
      <c r="J14" s="68"/>
      <c r="K14" s="69"/>
      <c r="L14" s="69"/>
      <c r="M14" s="69"/>
      <c r="N14" s="68"/>
      <c r="O14" s="70"/>
    </row>
    <row r="15" spans="1:15" s="65" customFormat="1" ht="6" customHeight="1">
      <c r="A15" s="140"/>
      <c r="J15" s="68"/>
      <c r="K15" s="69"/>
      <c r="L15" s="69"/>
      <c r="M15" s="69"/>
      <c r="N15" s="68"/>
      <c r="O15" s="70"/>
    </row>
    <row r="16" spans="1:15" s="65" customFormat="1" ht="9.75">
      <c r="A16" s="140"/>
      <c r="G16" s="71" t="s">
        <v>282</v>
      </c>
      <c r="H16" s="66" t="s">
        <v>230</v>
      </c>
      <c r="J16" s="66"/>
      <c r="K16" s="66"/>
      <c r="L16" s="67"/>
      <c r="M16" s="67"/>
      <c r="N16" s="67"/>
      <c r="O16" s="67"/>
    </row>
    <row r="17" spans="1:15" s="65" customFormat="1" ht="9.75">
      <c r="A17" s="140"/>
      <c r="H17" s="72" t="s">
        <v>175</v>
      </c>
      <c r="J17" s="68"/>
      <c r="K17" s="69"/>
      <c r="L17" s="72"/>
      <c r="M17" s="72"/>
      <c r="N17" s="67"/>
      <c r="O17" s="67"/>
    </row>
    <row r="18" spans="1:15" s="65" customFormat="1" ht="9.75">
      <c r="A18" s="140"/>
      <c r="H18" s="72" t="s">
        <v>231</v>
      </c>
      <c r="J18" s="68"/>
      <c r="K18" s="69"/>
      <c r="L18" s="72"/>
      <c r="M18" s="72"/>
      <c r="N18" s="67"/>
      <c r="O18" s="67"/>
    </row>
    <row r="19" ht="12.75" customHeight="1" thickBot="1"/>
    <row r="20" spans="2:15" ht="18" customHeight="1" thickBot="1">
      <c r="B20" s="247" t="s">
        <v>250</v>
      </c>
      <c r="C20" s="248"/>
      <c r="D20" s="248"/>
      <c r="E20" s="248"/>
      <c r="F20" s="249"/>
      <c r="G20" s="98" t="str">
        <f>'Calcul hono '!G23</f>
        <v> </v>
      </c>
      <c r="I20" s="80"/>
      <c r="J20" s="80"/>
      <c r="K20" s="80"/>
      <c r="L20" s="80"/>
      <c r="M20" s="256" t="s">
        <v>158</v>
      </c>
      <c r="N20" s="257"/>
      <c r="O20" s="96">
        <f>'Calcul hono '!O23:P23</f>
        <v>0</v>
      </c>
    </row>
    <row r="21" spans="2:15" ht="15.75" thickBot="1">
      <c r="B21" s="247" t="s">
        <v>249</v>
      </c>
      <c r="C21" s="248"/>
      <c r="D21" s="248"/>
      <c r="E21" s="248"/>
      <c r="F21" s="249"/>
      <c r="G21" s="98" t="str">
        <f>'Calcul hono '!G24</f>
        <v> </v>
      </c>
      <c r="I21" s="258" t="s">
        <v>253</v>
      </c>
      <c r="J21" s="258"/>
      <c r="K21" s="258"/>
      <c r="L21" s="258"/>
      <c r="M21" s="258"/>
      <c r="N21" s="97">
        <f>'Calcul hono '!P26</f>
        <v>0</v>
      </c>
      <c r="O21" s="246"/>
    </row>
    <row r="22" spans="2:15" ht="15.75" thickBot="1">
      <c r="B22" s="247" t="s">
        <v>251</v>
      </c>
      <c r="C22" s="248"/>
      <c r="D22" s="248"/>
      <c r="E22" s="248"/>
      <c r="F22" s="249"/>
      <c r="G22" s="98" t="str">
        <f>'Calcul hono '!G25</f>
        <v> </v>
      </c>
      <c r="I22" s="258" t="s">
        <v>229</v>
      </c>
      <c r="J22" s="258"/>
      <c r="K22" s="258"/>
      <c r="L22" s="258"/>
      <c r="M22" s="258"/>
      <c r="N22" s="14" t="e">
        <f>'Calcul hono '!P27</f>
        <v>#DIV/0!</v>
      </c>
      <c r="O22" s="99" t="s">
        <v>176</v>
      </c>
    </row>
    <row r="23" spans="2:15" ht="15.75" thickBot="1">
      <c r="B23" s="247" t="s">
        <v>252</v>
      </c>
      <c r="C23" s="248"/>
      <c r="D23" s="248"/>
      <c r="E23" s="248"/>
      <c r="F23" s="249"/>
      <c r="G23" s="98" t="str">
        <f>'Calcul hono '!G26</f>
        <v> </v>
      </c>
      <c r="I23" s="80"/>
      <c r="J23" s="94"/>
      <c r="K23" s="80"/>
      <c r="L23" s="15"/>
      <c r="M23" s="15"/>
      <c r="N23" s="15"/>
      <c r="O23" s="95" t="s">
        <v>228</v>
      </c>
    </row>
    <row r="24" spans="2:15" ht="12.75">
      <c r="B24" s="93"/>
      <c r="C24" s="93"/>
      <c r="D24" s="93"/>
      <c r="E24" s="93"/>
      <c r="F24" s="93"/>
      <c r="G24" s="93"/>
      <c r="I24" s="80"/>
      <c r="J24" s="94"/>
      <c r="K24" s="80"/>
      <c r="L24" s="15"/>
      <c r="M24" s="15"/>
      <c r="N24" s="15"/>
      <c r="O24" s="95"/>
    </row>
    <row r="25" spans="8:15" ht="6" customHeight="1" thickBot="1">
      <c r="H25" s="3"/>
      <c r="I25" s="3"/>
      <c r="J25" s="3"/>
      <c r="K25" s="3"/>
      <c r="L25" s="4"/>
      <c r="M25" s="5" t="s">
        <v>90</v>
      </c>
      <c r="N25" s="5"/>
      <c r="O25" s="5"/>
    </row>
    <row r="26" spans="2:15" ht="15.75" thickBot="1">
      <c r="B26" s="18">
        <v>1</v>
      </c>
      <c r="C26" s="18">
        <v>2</v>
      </c>
      <c r="D26" s="18">
        <v>3</v>
      </c>
      <c r="E26" s="18">
        <v>4</v>
      </c>
      <c r="F26" s="18">
        <v>5</v>
      </c>
      <c r="G26" s="221" t="s">
        <v>60</v>
      </c>
      <c r="H26" s="254"/>
      <c r="I26" s="254"/>
      <c r="J26" s="254"/>
      <c r="K26" s="254"/>
      <c r="L26" s="255"/>
      <c r="M26" s="250" t="s">
        <v>177</v>
      </c>
      <c r="N26" s="251"/>
      <c r="O26" s="101">
        <f>'Calcul hono '!Q57</f>
        <v>0</v>
      </c>
    </row>
    <row r="27" spans="2:15" ht="15.75" thickBot="1">
      <c r="B27" s="18"/>
      <c r="C27" s="18"/>
      <c r="D27" s="18"/>
      <c r="E27" s="18"/>
      <c r="F27" s="18"/>
      <c r="H27" s="81"/>
      <c r="I27" s="81"/>
      <c r="J27" s="81"/>
      <c r="K27" s="81"/>
      <c r="L27" s="81"/>
      <c r="M27" s="245" t="s">
        <v>178</v>
      </c>
      <c r="N27" s="245"/>
      <c r="O27" s="102">
        <f>'Calcul hono '!Q58</f>
        <v>0</v>
      </c>
    </row>
    <row r="28" spans="1:15" ht="15.75" thickBot="1">
      <c r="A28" s="139" t="str">
        <f>'Calcul hono '!A37</f>
        <v>X</v>
      </c>
      <c r="B28" s="26" t="s">
        <v>5</v>
      </c>
      <c r="C28" s="26"/>
      <c r="D28" s="26"/>
      <c r="E28" s="26"/>
      <c r="F28" s="50" t="s">
        <v>90</v>
      </c>
      <c r="G28" s="17" t="s">
        <v>227</v>
      </c>
      <c r="H28" s="81"/>
      <c r="I28" s="81"/>
      <c r="J28" s="81"/>
      <c r="K28" s="81"/>
      <c r="L28" s="81"/>
      <c r="M28" s="81"/>
      <c r="N28" s="86" t="s">
        <v>152</v>
      </c>
      <c r="O28" s="100" t="e">
        <f>'Calcul hono '!O57</f>
        <v>#DIV/0!</v>
      </c>
    </row>
    <row r="29" spans="1:15" ht="15.75" thickBot="1">
      <c r="A29" s="139" t="str">
        <f>'Calcul hono '!A38</f>
        <v>X</v>
      </c>
      <c r="B29" s="26" t="s">
        <v>5</v>
      </c>
      <c r="C29" s="26"/>
      <c r="D29" s="26"/>
      <c r="E29" s="26"/>
      <c r="F29" s="50" t="s">
        <v>90</v>
      </c>
      <c r="G29" s="17" t="s">
        <v>189</v>
      </c>
      <c r="H29" s="81"/>
      <c r="I29" s="81"/>
      <c r="J29" s="81"/>
      <c r="K29" s="81"/>
      <c r="L29" s="81"/>
      <c r="M29" s="81"/>
      <c r="N29" s="86" t="s">
        <v>152</v>
      </c>
      <c r="O29" s="100" t="e">
        <f>'Calcul hono '!O58</f>
        <v>#DIV/0!</v>
      </c>
    </row>
    <row r="30" spans="1:15" ht="15.75" thickBot="1">
      <c r="A30" s="139">
        <f>'Calcul hono '!A39</f>
        <v>0</v>
      </c>
      <c r="B30" s="26" t="s">
        <v>90</v>
      </c>
      <c r="C30" s="26" t="s">
        <v>5</v>
      </c>
      <c r="D30" s="26"/>
      <c r="E30" s="26"/>
      <c r="F30" s="50"/>
      <c r="G30" s="17" t="s">
        <v>213</v>
      </c>
      <c r="H30" s="81"/>
      <c r="I30" s="81"/>
      <c r="J30" s="81"/>
      <c r="K30" s="81"/>
      <c r="L30" s="81"/>
      <c r="M30" s="81"/>
      <c r="N30" s="104" t="s">
        <v>196</v>
      </c>
      <c r="O30" s="63">
        <f>'Calcul hono '!Q54</f>
        <v>0</v>
      </c>
    </row>
    <row r="31" spans="1:15" ht="14.25">
      <c r="A31" s="139" t="str">
        <f>'Calcul hono '!A40</f>
        <v>X</v>
      </c>
      <c r="B31" s="26" t="s">
        <v>5</v>
      </c>
      <c r="C31" s="26"/>
      <c r="D31" s="26"/>
      <c r="E31" s="26"/>
      <c r="F31" s="50"/>
      <c r="G31" s="17" t="s">
        <v>212</v>
      </c>
      <c r="H31" s="81"/>
      <c r="I31" s="81"/>
      <c r="J31" s="81"/>
      <c r="K31" s="81"/>
      <c r="L31" s="81"/>
      <c r="M31" s="81"/>
      <c r="N31" s="81"/>
      <c r="O31" s="81"/>
    </row>
    <row r="32" spans="1:15" ht="14.25">
      <c r="A32" s="139" t="str">
        <f>'Calcul hono '!A41</f>
        <v>X</v>
      </c>
      <c r="B32" s="26" t="s">
        <v>5</v>
      </c>
      <c r="C32" s="26"/>
      <c r="D32" s="26"/>
      <c r="E32" s="26"/>
      <c r="F32" s="50"/>
      <c r="G32" s="17" t="s">
        <v>211</v>
      </c>
      <c r="H32" s="81"/>
      <c r="I32" s="81"/>
      <c r="J32" s="81"/>
      <c r="K32" s="81"/>
      <c r="L32" s="81"/>
      <c r="M32" s="81"/>
      <c r="N32" s="81"/>
      <c r="O32" s="81"/>
    </row>
    <row r="33" spans="1:15" ht="14.25">
      <c r="A33" s="139" t="str">
        <f>'Calcul hono '!A42</f>
        <v>X</v>
      </c>
      <c r="B33" s="26" t="s">
        <v>5</v>
      </c>
      <c r="C33" s="26"/>
      <c r="D33" s="26"/>
      <c r="E33" s="26"/>
      <c r="F33" s="50"/>
      <c r="G33" s="17" t="s">
        <v>210</v>
      </c>
      <c r="H33" s="81"/>
      <c r="I33" s="81"/>
      <c r="J33" s="81"/>
      <c r="K33" s="81"/>
      <c r="L33" s="81"/>
      <c r="M33" s="81"/>
      <c r="N33" s="81"/>
      <c r="O33" s="81"/>
    </row>
    <row r="34" spans="1:15" ht="14.25">
      <c r="A34" s="139" t="str">
        <f>'Calcul hono '!A43</f>
        <v>X</v>
      </c>
      <c r="B34" s="26" t="s">
        <v>5</v>
      </c>
      <c r="C34" s="26"/>
      <c r="D34" s="26"/>
      <c r="E34" s="26"/>
      <c r="F34" s="50" t="s">
        <v>5</v>
      </c>
      <c r="G34" s="17" t="s">
        <v>209</v>
      </c>
      <c r="H34" s="81"/>
      <c r="I34" s="81"/>
      <c r="J34" s="81"/>
      <c r="K34" s="81"/>
      <c r="L34" s="81"/>
      <c r="M34" s="81"/>
      <c r="N34" s="81"/>
      <c r="O34" s="81"/>
    </row>
    <row r="35" spans="1:15" ht="14.25">
      <c r="A35" s="139">
        <f>'Calcul hono '!A44</f>
        <v>0</v>
      </c>
      <c r="B35" s="26"/>
      <c r="C35" s="26" t="s">
        <v>5</v>
      </c>
      <c r="D35" s="26"/>
      <c r="E35" s="26"/>
      <c r="F35" s="50"/>
      <c r="G35" s="17" t="s">
        <v>208</v>
      </c>
      <c r="H35" s="81"/>
      <c r="I35" s="81"/>
      <c r="J35" s="81"/>
      <c r="K35" s="81"/>
      <c r="L35" s="81"/>
      <c r="M35" s="81"/>
      <c r="N35" s="81"/>
      <c r="O35" s="81"/>
    </row>
    <row r="36" spans="1:15" ht="14.25">
      <c r="A36" s="139">
        <f>'Calcul hono '!A45</f>
        <v>0</v>
      </c>
      <c r="B36" s="26"/>
      <c r="C36" s="26" t="s">
        <v>136</v>
      </c>
      <c r="D36" s="26" t="s">
        <v>137</v>
      </c>
      <c r="E36" s="28"/>
      <c r="F36" s="50" t="s">
        <v>90</v>
      </c>
      <c r="G36" s="17" t="s">
        <v>116</v>
      </c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139" t="str">
        <f>'Calcul hono '!A46</f>
        <v>X</v>
      </c>
      <c r="B37" s="26" t="s">
        <v>5</v>
      </c>
      <c r="C37" s="26"/>
      <c r="D37" s="26"/>
      <c r="E37" s="26"/>
      <c r="F37" s="50"/>
      <c r="G37" s="17" t="s">
        <v>119</v>
      </c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139">
        <f>'Calcul hono '!A47</f>
        <v>0</v>
      </c>
      <c r="B38" s="26" t="s">
        <v>90</v>
      </c>
      <c r="C38" s="26" t="s">
        <v>5</v>
      </c>
      <c r="D38" s="26"/>
      <c r="E38" s="26"/>
      <c r="F38" s="50"/>
      <c r="G38" s="17" t="s">
        <v>118</v>
      </c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139" t="str">
        <f>'Calcul hono '!A48</f>
        <v>X</v>
      </c>
      <c r="B39" s="26" t="s">
        <v>5</v>
      </c>
      <c r="C39" s="26" t="s">
        <v>90</v>
      </c>
      <c r="D39" s="26"/>
      <c r="E39" s="26"/>
      <c r="F39" s="50"/>
      <c r="G39" s="17" t="s">
        <v>122</v>
      </c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139">
        <f>'Calcul hono '!A49</f>
        <v>0</v>
      </c>
      <c r="B40" s="26"/>
      <c r="C40" s="26" t="s">
        <v>90</v>
      </c>
      <c r="D40" s="26" t="s">
        <v>5</v>
      </c>
      <c r="E40" s="26"/>
      <c r="F40" s="50"/>
      <c r="G40" s="17" t="s">
        <v>121</v>
      </c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139" t="str">
        <f>'Calcul hono '!A50</f>
        <v>X</v>
      </c>
      <c r="B41" s="26" t="s">
        <v>5</v>
      </c>
      <c r="C41" s="26"/>
      <c r="D41" s="26"/>
      <c r="E41" s="26"/>
      <c r="F41" s="50"/>
      <c r="G41" s="17" t="s">
        <v>120</v>
      </c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139">
        <f>'Calcul hono '!A51</f>
        <v>0</v>
      </c>
      <c r="B42" s="26"/>
      <c r="C42" s="26" t="s">
        <v>5</v>
      </c>
      <c r="D42" s="26"/>
      <c r="E42" s="26"/>
      <c r="F42" s="50"/>
      <c r="G42" s="17" t="s">
        <v>8</v>
      </c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139">
        <f>'Calcul hono '!A52</f>
        <v>0</v>
      </c>
      <c r="B43" s="26"/>
      <c r="C43" s="26" t="s">
        <v>5</v>
      </c>
      <c r="D43" s="26"/>
      <c r="E43" s="26"/>
      <c r="F43" s="50"/>
      <c r="G43" s="20" t="s">
        <v>7</v>
      </c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139" t="str">
        <f>'Calcul hono '!A53</f>
        <v>X</v>
      </c>
      <c r="B44" s="26" t="s">
        <v>5</v>
      </c>
      <c r="C44" s="26"/>
      <c r="D44" s="26"/>
      <c r="E44" s="26"/>
      <c r="F44" s="50" t="s">
        <v>5</v>
      </c>
      <c r="G44" s="17" t="s">
        <v>25</v>
      </c>
      <c r="H44" s="81"/>
      <c r="I44" s="81"/>
      <c r="J44" s="81"/>
      <c r="K44" s="81"/>
      <c r="L44" s="81"/>
      <c r="M44" s="81"/>
      <c r="N44" s="81"/>
      <c r="O44" s="81"/>
    </row>
    <row r="45" spans="7:15" ht="12.75">
      <c r="G45" s="20"/>
      <c r="H45" s="81"/>
      <c r="I45" s="81"/>
      <c r="J45" s="81"/>
      <c r="K45" s="81"/>
      <c r="L45" s="81"/>
      <c r="M45" s="81"/>
      <c r="N45" s="81"/>
      <c r="O45" s="81"/>
    </row>
    <row r="46" spans="8:15" ht="6" customHeight="1" thickBot="1">
      <c r="H46" s="3"/>
      <c r="I46" s="3"/>
      <c r="J46" s="3"/>
      <c r="K46" s="3"/>
      <c r="L46" s="4"/>
      <c r="M46" s="5" t="s">
        <v>90</v>
      </c>
      <c r="N46" s="5"/>
      <c r="O46" s="5"/>
    </row>
    <row r="47" spans="2:15" ht="15.75" thickBot="1">
      <c r="B47" s="18">
        <v>1</v>
      </c>
      <c r="C47" s="18">
        <v>2</v>
      </c>
      <c r="D47" s="18">
        <v>3</v>
      </c>
      <c r="E47" s="18">
        <v>4</v>
      </c>
      <c r="F47" s="18">
        <v>5</v>
      </c>
      <c r="G47" s="221" t="s">
        <v>77</v>
      </c>
      <c r="H47" s="252"/>
      <c r="I47" s="252"/>
      <c r="J47" s="252"/>
      <c r="K47" s="252"/>
      <c r="L47" s="253"/>
      <c r="M47" s="250" t="s">
        <v>177</v>
      </c>
      <c r="N47" s="251"/>
      <c r="O47" s="101">
        <f>'Calcul hono '!Q86</f>
        <v>0</v>
      </c>
    </row>
    <row r="48" spans="2:15" ht="15.75" thickBot="1">
      <c r="B48" s="18"/>
      <c r="C48" s="18"/>
      <c r="D48" s="18"/>
      <c r="E48" s="18"/>
      <c r="F48" s="18"/>
      <c r="H48" t="s">
        <v>90</v>
      </c>
      <c r="I48" t="s">
        <v>90</v>
      </c>
      <c r="J48" t="s">
        <v>90</v>
      </c>
      <c r="K48" t="s">
        <v>90</v>
      </c>
      <c r="L48" t="s">
        <v>90</v>
      </c>
      <c r="M48" s="245" t="s">
        <v>178</v>
      </c>
      <c r="N48" s="245"/>
      <c r="O48" s="102">
        <f>'Calcul hono '!Q87</f>
        <v>0</v>
      </c>
    </row>
    <row r="49" spans="1:15" ht="15.75" thickBot="1">
      <c r="A49" s="139" t="str">
        <f>'Calcul hono '!A63</f>
        <v>X</v>
      </c>
      <c r="B49" s="26" t="s">
        <v>5</v>
      </c>
      <c r="C49" s="26"/>
      <c r="D49" s="26"/>
      <c r="E49" s="26"/>
      <c r="F49" s="50" t="s">
        <v>90</v>
      </c>
      <c r="G49" s="17" t="s">
        <v>190</v>
      </c>
      <c r="H49" t="s">
        <v>90</v>
      </c>
      <c r="I49" t="s">
        <v>90</v>
      </c>
      <c r="J49" t="s">
        <v>90</v>
      </c>
      <c r="K49" t="s">
        <v>90</v>
      </c>
      <c r="L49" t="s">
        <v>90</v>
      </c>
      <c r="M49" s="81"/>
      <c r="N49" s="86" t="s">
        <v>152</v>
      </c>
      <c r="O49" s="100" t="e">
        <f>'Calcul hono '!O86</f>
        <v>#DIV/0!</v>
      </c>
    </row>
    <row r="50" spans="1:15" ht="15.75" thickBot="1">
      <c r="A50" s="139" t="str">
        <f>'Calcul hono '!A64</f>
        <v>X</v>
      </c>
      <c r="B50" s="26" t="s">
        <v>5</v>
      </c>
      <c r="C50" s="26"/>
      <c r="D50" s="26"/>
      <c r="E50" s="26"/>
      <c r="F50" s="50" t="s">
        <v>5</v>
      </c>
      <c r="G50" s="17" t="s">
        <v>62</v>
      </c>
      <c r="H50" t="s">
        <v>90</v>
      </c>
      <c r="I50" t="s">
        <v>90</v>
      </c>
      <c r="J50" t="s">
        <v>90</v>
      </c>
      <c r="K50" t="s">
        <v>90</v>
      </c>
      <c r="L50" t="s">
        <v>90</v>
      </c>
      <c r="M50" s="81"/>
      <c r="N50" s="86" t="s">
        <v>152</v>
      </c>
      <c r="O50" s="100" t="e">
        <f>'Calcul hono '!O87</f>
        <v>#DIV/0!</v>
      </c>
    </row>
    <row r="51" spans="1:15" ht="15.75" thickBot="1">
      <c r="A51" s="139" t="str">
        <f>'Calcul hono '!A65</f>
        <v>X</v>
      </c>
      <c r="B51" s="26" t="s">
        <v>5</v>
      </c>
      <c r="C51" s="26"/>
      <c r="D51" s="26"/>
      <c r="E51" s="26"/>
      <c r="F51" s="50" t="s">
        <v>5</v>
      </c>
      <c r="G51" s="17" t="s">
        <v>63</v>
      </c>
      <c r="H51" t="s">
        <v>90</v>
      </c>
      <c r="I51" t="s">
        <v>90</v>
      </c>
      <c r="J51" t="s">
        <v>90</v>
      </c>
      <c r="K51" t="s">
        <v>90</v>
      </c>
      <c r="L51" t="s">
        <v>90</v>
      </c>
      <c r="M51" s="81"/>
      <c r="N51" s="104" t="s">
        <v>196</v>
      </c>
      <c r="O51" s="63">
        <f>'Calcul hono '!Q83</f>
        <v>0</v>
      </c>
    </row>
    <row r="52" spans="1:15" ht="14.25">
      <c r="A52" s="139" t="str">
        <f>'Calcul hono '!A66</f>
        <v>X</v>
      </c>
      <c r="B52" s="26" t="s">
        <v>5</v>
      </c>
      <c r="C52" s="26"/>
      <c r="D52" s="26"/>
      <c r="E52" s="26"/>
      <c r="F52" s="50"/>
      <c r="G52" s="17" t="s">
        <v>125</v>
      </c>
      <c r="H52" t="s">
        <v>90</v>
      </c>
      <c r="I52" t="s">
        <v>90</v>
      </c>
      <c r="J52" t="s">
        <v>90</v>
      </c>
      <c r="K52" t="s">
        <v>90</v>
      </c>
      <c r="L52" t="s">
        <v>90</v>
      </c>
      <c r="M52" t="s">
        <v>90</v>
      </c>
      <c r="N52" t="s">
        <v>90</v>
      </c>
      <c r="O52" t="s">
        <v>90</v>
      </c>
    </row>
    <row r="53" spans="1:15" ht="14.25">
      <c r="A53" s="139" t="str">
        <f>'Calcul hono '!A67</f>
        <v> </v>
      </c>
      <c r="B53" s="27" t="s">
        <v>90</v>
      </c>
      <c r="C53" s="26" t="s">
        <v>5</v>
      </c>
      <c r="D53" s="26"/>
      <c r="E53" s="26"/>
      <c r="F53" s="50" t="s">
        <v>90</v>
      </c>
      <c r="G53" s="17" t="s">
        <v>198</v>
      </c>
      <c r="H53" t="s">
        <v>90</v>
      </c>
      <c r="I53" t="s">
        <v>90</v>
      </c>
      <c r="J53" t="s">
        <v>90</v>
      </c>
      <c r="K53" t="s">
        <v>90</v>
      </c>
      <c r="L53" t="s">
        <v>90</v>
      </c>
      <c r="M53" t="s">
        <v>90</v>
      </c>
      <c r="N53" t="s">
        <v>90</v>
      </c>
      <c r="O53" t="s">
        <v>90</v>
      </c>
    </row>
    <row r="54" spans="1:15" ht="14.25">
      <c r="A54" s="139">
        <f>'Calcul hono '!A68</f>
        <v>0</v>
      </c>
      <c r="B54" s="27"/>
      <c r="C54" s="26" t="s">
        <v>5</v>
      </c>
      <c r="D54" s="26"/>
      <c r="E54" s="26"/>
      <c r="F54" s="50"/>
      <c r="G54" s="17" t="s">
        <v>199</v>
      </c>
      <c r="H54" t="s">
        <v>90</v>
      </c>
      <c r="I54" t="s">
        <v>90</v>
      </c>
      <c r="J54" t="s">
        <v>90</v>
      </c>
      <c r="K54" t="s">
        <v>90</v>
      </c>
      <c r="L54" t="s">
        <v>90</v>
      </c>
      <c r="M54" t="s">
        <v>90</v>
      </c>
      <c r="N54" t="s">
        <v>90</v>
      </c>
      <c r="O54" t="s">
        <v>90</v>
      </c>
    </row>
    <row r="55" spans="1:15" ht="14.25">
      <c r="A55" s="139" t="str">
        <f>'Calcul hono '!A69</f>
        <v>X</v>
      </c>
      <c r="B55" s="26" t="s">
        <v>5</v>
      </c>
      <c r="C55" s="26"/>
      <c r="D55" s="26"/>
      <c r="E55" s="26"/>
      <c r="F55" s="50"/>
      <c r="G55" s="17" t="s">
        <v>65</v>
      </c>
      <c r="H55" t="s">
        <v>90</v>
      </c>
      <c r="I55" t="s">
        <v>90</v>
      </c>
      <c r="J55" t="s">
        <v>90</v>
      </c>
      <c r="K55" t="s">
        <v>90</v>
      </c>
      <c r="L55" t="s">
        <v>90</v>
      </c>
      <c r="M55" t="s">
        <v>90</v>
      </c>
      <c r="N55" t="s">
        <v>90</v>
      </c>
      <c r="O55" t="s">
        <v>90</v>
      </c>
    </row>
    <row r="56" spans="1:15" ht="14.25">
      <c r="A56" s="139" t="str">
        <f>'Calcul hono '!A70</f>
        <v>X</v>
      </c>
      <c r="B56" s="26" t="s">
        <v>5</v>
      </c>
      <c r="C56" s="26"/>
      <c r="D56" s="26"/>
      <c r="E56" s="26"/>
      <c r="F56" s="50"/>
      <c r="G56" s="17" t="s">
        <v>74</v>
      </c>
      <c r="H56" t="s">
        <v>90</v>
      </c>
      <c r="I56" t="s">
        <v>90</v>
      </c>
      <c r="J56" t="s">
        <v>90</v>
      </c>
      <c r="K56" t="s">
        <v>90</v>
      </c>
      <c r="L56" t="s">
        <v>90</v>
      </c>
      <c r="M56" t="s">
        <v>90</v>
      </c>
      <c r="N56" t="s">
        <v>90</v>
      </c>
      <c r="O56" t="s">
        <v>90</v>
      </c>
    </row>
    <row r="57" spans="1:15" ht="14.25">
      <c r="A57" s="139" t="str">
        <f>'Calcul hono '!A71</f>
        <v>X</v>
      </c>
      <c r="B57" s="26" t="s">
        <v>5</v>
      </c>
      <c r="C57" s="26"/>
      <c r="D57" s="26"/>
      <c r="E57" s="26"/>
      <c r="F57" s="50"/>
      <c r="G57" s="17" t="s">
        <v>66</v>
      </c>
      <c r="H57" t="s">
        <v>90</v>
      </c>
      <c r="I57" t="s">
        <v>90</v>
      </c>
      <c r="J57" t="s">
        <v>90</v>
      </c>
      <c r="K57" t="s">
        <v>90</v>
      </c>
      <c r="L57" t="s">
        <v>90</v>
      </c>
      <c r="M57" t="s">
        <v>90</v>
      </c>
      <c r="N57" t="s">
        <v>90</v>
      </c>
      <c r="O57" t="s">
        <v>90</v>
      </c>
    </row>
    <row r="58" spans="1:15" ht="14.25">
      <c r="A58" s="139">
        <f>'Calcul hono '!A72</f>
        <v>0</v>
      </c>
      <c r="B58" s="26"/>
      <c r="C58" s="26" t="s">
        <v>5</v>
      </c>
      <c r="D58" s="26"/>
      <c r="E58" s="26"/>
      <c r="F58" s="50"/>
      <c r="G58" s="17" t="s">
        <v>75</v>
      </c>
      <c r="H58" t="s">
        <v>90</v>
      </c>
      <c r="I58" t="s">
        <v>90</v>
      </c>
      <c r="J58" t="s">
        <v>90</v>
      </c>
      <c r="K58" t="s">
        <v>90</v>
      </c>
      <c r="L58" t="s">
        <v>90</v>
      </c>
      <c r="M58" t="s">
        <v>90</v>
      </c>
      <c r="N58" t="s">
        <v>90</v>
      </c>
      <c r="O58" t="s">
        <v>90</v>
      </c>
    </row>
    <row r="59" spans="1:15" ht="14.25">
      <c r="A59" s="139" t="str">
        <f>'Calcul hono '!A73</f>
        <v>X</v>
      </c>
      <c r="B59" s="26" t="s">
        <v>5</v>
      </c>
      <c r="C59" s="26"/>
      <c r="D59" s="26"/>
      <c r="E59" s="26"/>
      <c r="F59" s="50"/>
      <c r="G59" s="17" t="s">
        <v>200</v>
      </c>
      <c r="H59" t="s">
        <v>90</v>
      </c>
      <c r="I59" t="s">
        <v>90</v>
      </c>
      <c r="J59" t="s">
        <v>90</v>
      </c>
      <c r="K59" t="s">
        <v>90</v>
      </c>
      <c r="L59" t="s">
        <v>90</v>
      </c>
      <c r="M59" t="s">
        <v>90</v>
      </c>
      <c r="N59" t="s">
        <v>90</v>
      </c>
      <c r="O59" t="s">
        <v>90</v>
      </c>
    </row>
    <row r="60" spans="1:15" ht="14.25">
      <c r="A60" s="139" t="str">
        <f>'Calcul hono '!A74</f>
        <v>X</v>
      </c>
      <c r="B60" s="26" t="s">
        <v>5</v>
      </c>
      <c r="C60" s="26"/>
      <c r="D60" s="26"/>
      <c r="E60" s="26"/>
      <c r="F60" s="50"/>
      <c r="G60" s="17" t="s">
        <v>42</v>
      </c>
      <c r="H60" t="s">
        <v>90</v>
      </c>
      <c r="I60" t="s">
        <v>90</v>
      </c>
      <c r="J60" t="s">
        <v>90</v>
      </c>
      <c r="K60" t="s">
        <v>90</v>
      </c>
      <c r="L60" t="s">
        <v>90</v>
      </c>
      <c r="M60" t="s">
        <v>90</v>
      </c>
      <c r="N60" t="s">
        <v>90</v>
      </c>
      <c r="O60" t="s">
        <v>90</v>
      </c>
    </row>
    <row r="61" spans="1:15" ht="14.25">
      <c r="A61" s="139">
        <f>'Calcul hono '!A75</f>
        <v>0</v>
      </c>
      <c r="B61" s="26"/>
      <c r="C61" s="26" t="s">
        <v>90</v>
      </c>
      <c r="D61" s="26" t="s">
        <v>5</v>
      </c>
      <c r="E61" s="26"/>
      <c r="F61" s="50"/>
      <c r="G61" s="17" t="s">
        <v>68</v>
      </c>
      <c r="H61" t="s">
        <v>90</v>
      </c>
      <c r="I61" t="s">
        <v>90</v>
      </c>
      <c r="J61" t="s">
        <v>90</v>
      </c>
      <c r="K61" t="s">
        <v>90</v>
      </c>
      <c r="L61" t="s">
        <v>90</v>
      </c>
      <c r="M61" t="s">
        <v>90</v>
      </c>
      <c r="N61" t="s">
        <v>90</v>
      </c>
      <c r="O61" t="s">
        <v>90</v>
      </c>
    </row>
    <row r="62" spans="1:15" ht="14.25">
      <c r="A62" s="139">
        <f>'Calcul hono '!A76</f>
        <v>0</v>
      </c>
      <c r="B62" s="26"/>
      <c r="C62" s="26" t="s">
        <v>5</v>
      </c>
      <c r="D62" s="26"/>
      <c r="E62" s="28"/>
      <c r="F62" s="50"/>
      <c r="G62" s="17" t="s">
        <v>21</v>
      </c>
      <c r="H62" t="s">
        <v>90</v>
      </c>
      <c r="I62" t="s">
        <v>90</v>
      </c>
      <c r="J62" t="s">
        <v>90</v>
      </c>
      <c r="K62" t="s">
        <v>90</v>
      </c>
      <c r="L62" t="s">
        <v>90</v>
      </c>
      <c r="M62" t="s">
        <v>90</v>
      </c>
      <c r="N62" t="s">
        <v>90</v>
      </c>
      <c r="O62" t="s">
        <v>90</v>
      </c>
    </row>
    <row r="63" spans="1:15" ht="14.25">
      <c r="A63" s="139" t="str">
        <f>'Calcul hono '!A77</f>
        <v>X</v>
      </c>
      <c r="B63" s="26" t="s">
        <v>5</v>
      </c>
      <c r="C63" s="26"/>
      <c r="D63" s="26"/>
      <c r="E63" s="26" t="s">
        <v>90</v>
      </c>
      <c r="F63" s="50"/>
      <c r="G63" s="17" t="s">
        <v>184</v>
      </c>
      <c r="H63" t="s">
        <v>90</v>
      </c>
      <c r="I63" t="s">
        <v>90</v>
      </c>
      <c r="J63" t="s">
        <v>90</v>
      </c>
      <c r="K63" t="s">
        <v>90</v>
      </c>
      <c r="L63" t="s">
        <v>90</v>
      </c>
      <c r="M63" t="s">
        <v>90</v>
      </c>
      <c r="N63" t="s">
        <v>90</v>
      </c>
      <c r="O63" t="s">
        <v>90</v>
      </c>
    </row>
    <row r="64" spans="1:15" ht="14.25">
      <c r="A64" s="139" t="str">
        <f>'Calcul hono '!A78</f>
        <v>X</v>
      </c>
      <c r="B64" s="26" t="s">
        <v>5</v>
      </c>
      <c r="C64" s="26"/>
      <c r="D64" s="26"/>
      <c r="E64" s="26"/>
      <c r="F64" s="50"/>
      <c r="G64" s="17" t="s">
        <v>22</v>
      </c>
      <c r="H64" t="s">
        <v>90</v>
      </c>
      <c r="I64" t="s">
        <v>90</v>
      </c>
      <c r="J64" t="s">
        <v>90</v>
      </c>
      <c r="K64" t="s">
        <v>90</v>
      </c>
      <c r="L64" t="s">
        <v>90</v>
      </c>
      <c r="M64" t="s">
        <v>90</v>
      </c>
      <c r="N64" t="s">
        <v>90</v>
      </c>
      <c r="O64" t="s">
        <v>90</v>
      </c>
    </row>
    <row r="65" spans="1:15" ht="14.25">
      <c r="A65" s="139">
        <f>'Calcul hono '!A79</f>
        <v>0</v>
      </c>
      <c r="B65" s="26"/>
      <c r="C65" s="26" t="s">
        <v>5</v>
      </c>
      <c r="D65" s="26"/>
      <c r="E65" s="28"/>
      <c r="F65" s="50"/>
      <c r="G65" s="17" t="s">
        <v>23</v>
      </c>
      <c r="H65" t="s">
        <v>90</v>
      </c>
      <c r="I65" t="s">
        <v>90</v>
      </c>
      <c r="J65" t="s">
        <v>90</v>
      </c>
      <c r="K65" t="s">
        <v>90</v>
      </c>
      <c r="L65" t="s">
        <v>90</v>
      </c>
      <c r="M65" t="s">
        <v>90</v>
      </c>
      <c r="N65" t="s">
        <v>90</v>
      </c>
      <c r="O65" t="s">
        <v>90</v>
      </c>
    </row>
    <row r="66" spans="1:15" ht="14.25">
      <c r="A66" s="139" t="str">
        <f>'Calcul hono '!A80</f>
        <v>X</v>
      </c>
      <c r="B66" s="26" t="s">
        <v>5</v>
      </c>
      <c r="C66" s="26"/>
      <c r="D66" s="26"/>
      <c r="E66" s="26"/>
      <c r="F66" s="50"/>
      <c r="G66" s="17" t="s">
        <v>24</v>
      </c>
      <c r="H66" t="s">
        <v>90</v>
      </c>
      <c r="I66" t="s">
        <v>90</v>
      </c>
      <c r="J66" t="s">
        <v>90</v>
      </c>
      <c r="K66" t="s">
        <v>90</v>
      </c>
      <c r="L66" t="s">
        <v>90</v>
      </c>
      <c r="M66" t="s">
        <v>90</v>
      </c>
      <c r="N66" t="s">
        <v>90</v>
      </c>
      <c r="O66" t="s">
        <v>90</v>
      </c>
    </row>
    <row r="67" spans="1:15" ht="14.25">
      <c r="A67" s="139">
        <f>'Calcul hono '!A81</f>
        <v>0</v>
      </c>
      <c r="B67" s="26"/>
      <c r="C67" s="26"/>
      <c r="D67" s="26" t="s">
        <v>136</v>
      </c>
      <c r="E67" s="26" t="s">
        <v>137</v>
      </c>
      <c r="F67" s="50"/>
      <c r="G67" s="17" t="s">
        <v>76</v>
      </c>
      <c r="H67" t="s">
        <v>90</v>
      </c>
      <c r="I67" t="s">
        <v>90</v>
      </c>
      <c r="J67" t="s">
        <v>90</v>
      </c>
      <c r="K67" t="s">
        <v>90</v>
      </c>
      <c r="L67" t="s">
        <v>90</v>
      </c>
      <c r="M67" t="s">
        <v>90</v>
      </c>
      <c r="N67" t="s">
        <v>90</v>
      </c>
      <c r="O67" t="s">
        <v>90</v>
      </c>
    </row>
    <row r="68" spans="1:15" ht="14.25">
      <c r="A68" s="139" t="str">
        <f>'Calcul hono '!A82</f>
        <v>X</v>
      </c>
      <c r="B68" s="26" t="s">
        <v>5</v>
      </c>
      <c r="C68" s="26"/>
      <c r="D68" s="26"/>
      <c r="E68" s="26"/>
      <c r="F68" s="50" t="s">
        <v>5</v>
      </c>
      <c r="G68" s="17" t="s">
        <v>25</v>
      </c>
      <c r="H68" t="s">
        <v>90</v>
      </c>
      <c r="I68" t="s">
        <v>90</v>
      </c>
      <c r="J68" t="s">
        <v>90</v>
      </c>
      <c r="K68" t="s">
        <v>90</v>
      </c>
      <c r="L68" t="s">
        <v>90</v>
      </c>
      <c r="M68" t="s">
        <v>90</v>
      </c>
      <c r="N68" t="s">
        <v>90</v>
      </c>
      <c r="O68" t="s">
        <v>90</v>
      </c>
    </row>
    <row r="69" spans="7:15" ht="12.75" customHeight="1">
      <c r="G69" s="20"/>
      <c r="K69" s="1"/>
      <c r="M69" s="1"/>
      <c r="N69" s="1"/>
      <c r="O69" s="1"/>
    </row>
    <row r="70" spans="8:15" ht="6" customHeight="1" thickBot="1">
      <c r="H70" s="3"/>
      <c r="I70" s="3"/>
      <c r="J70" s="3"/>
      <c r="K70" s="3"/>
      <c r="L70" s="4"/>
      <c r="M70" s="5" t="s">
        <v>90</v>
      </c>
      <c r="N70" s="5"/>
      <c r="O70" s="5"/>
    </row>
    <row r="71" spans="2:15" ht="15.75" thickBot="1">
      <c r="B71" s="18">
        <v>1</v>
      </c>
      <c r="C71" s="18">
        <v>2</v>
      </c>
      <c r="D71" s="18">
        <v>3</v>
      </c>
      <c r="E71" s="18">
        <v>4</v>
      </c>
      <c r="F71" s="18">
        <v>5</v>
      </c>
      <c r="G71" s="221" t="s">
        <v>78</v>
      </c>
      <c r="H71" s="252"/>
      <c r="I71" s="252"/>
      <c r="J71" s="252"/>
      <c r="K71" s="252"/>
      <c r="L71" s="253"/>
      <c r="M71" s="250" t="s">
        <v>177</v>
      </c>
      <c r="N71" s="251"/>
      <c r="O71" s="101">
        <f>'Calcul hono '!Q115</f>
        <v>0</v>
      </c>
    </row>
    <row r="72" spans="2:15" ht="15.75" thickBot="1">
      <c r="B72" s="18"/>
      <c r="C72" s="18"/>
      <c r="D72" s="18"/>
      <c r="E72" s="18"/>
      <c r="F72" s="18"/>
      <c r="H72" s="18" t="s">
        <v>90</v>
      </c>
      <c r="I72" s="18" t="s">
        <v>90</v>
      </c>
      <c r="J72" s="18" t="s">
        <v>90</v>
      </c>
      <c r="K72" s="18" t="s">
        <v>90</v>
      </c>
      <c r="L72" s="18" t="s">
        <v>90</v>
      </c>
      <c r="M72" s="245" t="s">
        <v>178</v>
      </c>
      <c r="N72" s="245"/>
      <c r="O72" s="102">
        <f>'Calcul hono '!Q116</f>
        <v>0</v>
      </c>
    </row>
    <row r="73" spans="1:15" ht="15.75" thickBot="1">
      <c r="A73" s="139" t="str">
        <f>'Calcul hono '!A93</f>
        <v>X</v>
      </c>
      <c r="B73" s="26" t="s">
        <v>5</v>
      </c>
      <c r="C73" s="26"/>
      <c r="D73" s="26"/>
      <c r="E73" s="26"/>
      <c r="F73" s="50" t="s">
        <v>90</v>
      </c>
      <c r="G73" s="17" t="s">
        <v>190</v>
      </c>
      <c r="H73" s="18" t="s">
        <v>90</v>
      </c>
      <c r="I73" s="18" t="s">
        <v>90</v>
      </c>
      <c r="J73" s="18" t="s">
        <v>90</v>
      </c>
      <c r="K73" s="18" t="s">
        <v>90</v>
      </c>
      <c r="L73" s="18" t="s">
        <v>90</v>
      </c>
      <c r="M73" s="81"/>
      <c r="N73" s="86" t="s">
        <v>152</v>
      </c>
      <c r="O73" s="100" t="e">
        <f>'Calcul hono '!O115</f>
        <v>#DIV/0!</v>
      </c>
    </row>
    <row r="74" spans="1:15" ht="15.75" thickBot="1">
      <c r="A74" s="139" t="str">
        <f>'Calcul hono '!A94</f>
        <v>X</v>
      </c>
      <c r="B74" s="26" t="s">
        <v>5</v>
      </c>
      <c r="C74" s="26"/>
      <c r="D74" s="26"/>
      <c r="E74" s="26"/>
      <c r="F74" s="50"/>
      <c r="G74" s="17" t="s">
        <v>30</v>
      </c>
      <c r="H74" s="18" t="s">
        <v>90</v>
      </c>
      <c r="I74" s="18" t="s">
        <v>90</v>
      </c>
      <c r="J74" s="18" t="s">
        <v>90</v>
      </c>
      <c r="K74" s="18" t="s">
        <v>90</v>
      </c>
      <c r="L74" s="18" t="s">
        <v>90</v>
      </c>
      <c r="M74" s="81"/>
      <c r="N74" s="86" t="s">
        <v>152</v>
      </c>
      <c r="O74" s="100" t="e">
        <f>'Calcul hono '!O116</f>
        <v>#DIV/0!</v>
      </c>
    </row>
    <row r="75" spans="1:15" ht="15.75" thickBot="1">
      <c r="A75" s="139" t="str">
        <f>'Calcul hono '!A95</f>
        <v>X</v>
      </c>
      <c r="B75" s="26" t="s">
        <v>5</v>
      </c>
      <c r="C75" s="26"/>
      <c r="D75" s="26"/>
      <c r="E75" s="26"/>
      <c r="F75" s="50"/>
      <c r="G75" s="17" t="s">
        <v>201</v>
      </c>
      <c r="H75" s="18" t="s">
        <v>90</v>
      </c>
      <c r="I75" s="18" t="s">
        <v>90</v>
      </c>
      <c r="J75" s="18" t="s">
        <v>90</v>
      </c>
      <c r="K75" s="18" t="s">
        <v>90</v>
      </c>
      <c r="L75" s="18" t="s">
        <v>90</v>
      </c>
      <c r="M75" s="81"/>
      <c r="N75" s="104" t="s">
        <v>196</v>
      </c>
      <c r="O75" s="63">
        <f>'Calcul hono '!Q112</f>
        <v>0</v>
      </c>
    </row>
    <row r="76" spans="1:15" ht="14.25">
      <c r="A76" s="139">
        <f>'Calcul hono '!A96</f>
        <v>0</v>
      </c>
      <c r="B76" s="26" t="s">
        <v>90</v>
      </c>
      <c r="C76" s="26" t="s">
        <v>5</v>
      </c>
      <c r="D76" s="26"/>
      <c r="E76" s="26"/>
      <c r="F76" s="50"/>
      <c r="G76" s="17" t="s">
        <v>242</v>
      </c>
      <c r="H76" s="18" t="s">
        <v>90</v>
      </c>
      <c r="I76" s="18" t="s">
        <v>90</v>
      </c>
      <c r="J76" s="18" t="s">
        <v>90</v>
      </c>
      <c r="K76" s="18" t="s">
        <v>90</v>
      </c>
      <c r="L76" s="18" t="s">
        <v>90</v>
      </c>
      <c r="M76" s="18" t="s">
        <v>90</v>
      </c>
      <c r="N76" s="18" t="s">
        <v>90</v>
      </c>
      <c r="O76" s="18" t="s">
        <v>90</v>
      </c>
    </row>
    <row r="77" spans="1:15" ht="14.25">
      <c r="A77" s="139" t="str">
        <f>'Calcul hono '!A97</f>
        <v>X</v>
      </c>
      <c r="B77" s="26" t="s">
        <v>5</v>
      </c>
      <c r="C77" s="26"/>
      <c r="D77" s="26"/>
      <c r="E77" s="26" t="s">
        <v>90</v>
      </c>
      <c r="F77" s="50"/>
      <c r="G77" s="17" t="s">
        <v>31</v>
      </c>
      <c r="H77" s="18" t="s">
        <v>90</v>
      </c>
      <c r="I77" s="18" t="s">
        <v>90</v>
      </c>
      <c r="J77" s="18" t="s">
        <v>90</v>
      </c>
      <c r="K77" s="18" t="s">
        <v>90</v>
      </c>
      <c r="L77" s="18" t="s">
        <v>90</v>
      </c>
      <c r="M77" s="18" t="s">
        <v>90</v>
      </c>
      <c r="N77" s="18" t="s">
        <v>90</v>
      </c>
      <c r="O77" s="10" t="s">
        <v>90</v>
      </c>
    </row>
    <row r="78" spans="1:15" ht="14.25">
      <c r="A78" s="139">
        <f>'Calcul hono '!A98</f>
        <v>0</v>
      </c>
      <c r="B78" s="26" t="s">
        <v>90</v>
      </c>
      <c r="C78" s="26"/>
      <c r="D78" s="26"/>
      <c r="E78" s="26"/>
      <c r="F78" s="50" t="s">
        <v>5</v>
      </c>
      <c r="G78" s="17" t="s">
        <v>32</v>
      </c>
      <c r="H78" s="18" t="s">
        <v>90</v>
      </c>
      <c r="I78" s="18" t="s">
        <v>90</v>
      </c>
      <c r="J78" s="18" t="s">
        <v>90</v>
      </c>
      <c r="K78" s="18" t="s">
        <v>90</v>
      </c>
      <c r="L78" s="18" t="s">
        <v>90</v>
      </c>
      <c r="M78" s="18" t="s">
        <v>90</v>
      </c>
      <c r="N78" s="18" t="s">
        <v>90</v>
      </c>
      <c r="O78" s="18" t="s">
        <v>90</v>
      </c>
    </row>
    <row r="79" spans="1:15" ht="14.25">
      <c r="A79" s="139" t="str">
        <f>'Calcul hono '!A99</f>
        <v>X</v>
      </c>
      <c r="B79" s="26" t="s">
        <v>5</v>
      </c>
      <c r="C79" s="26"/>
      <c r="D79" s="26"/>
      <c r="E79" s="26"/>
      <c r="F79" s="50"/>
      <c r="G79" s="17" t="s">
        <v>247</v>
      </c>
      <c r="H79" s="18" t="s">
        <v>90</v>
      </c>
      <c r="I79" s="18" t="s">
        <v>90</v>
      </c>
      <c r="J79" s="18" t="s">
        <v>90</v>
      </c>
      <c r="K79" s="18" t="s">
        <v>90</v>
      </c>
      <c r="L79" s="18" t="s">
        <v>90</v>
      </c>
      <c r="M79" s="18" t="s">
        <v>90</v>
      </c>
      <c r="N79" s="18" t="s">
        <v>90</v>
      </c>
      <c r="O79" s="18" t="s">
        <v>90</v>
      </c>
    </row>
    <row r="80" spans="1:15" ht="14.25">
      <c r="A80" s="139" t="str">
        <f>'Calcul hono '!A100</f>
        <v>X</v>
      </c>
      <c r="B80" s="26" t="s">
        <v>5</v>
      </c>
      <c r="C80" s="26"/>
      <c r="D80" s="26"/>
      <c r="E80" s="26"/>
      <c r="F80" s="50"/>
      <c r="G80" s="17" t="s">
        <v>248</v>
      </c>
      <c r="H80" s="18" t="s">
        <v>90</v>
      </c>
      <c r="I80" s="18" t="s">
        <v>90</v>
      </c>
      <c r="J80" s="18" t="s">
        <v>90</v>
      </c>
      <c r="K80" s="18" t="s">
        <v>90</v>
      </c>
      <c r="L80" s="18" t="s">
        <v>90</v>
      </c>
      <c r="M80" s="18" t="s">
        <v>90</v>
      </c>
      <c r="N80" s="18" t="s">
        <v>90</v>
      </c>
      <c r="O80" s="18" t="s">
        <v>90</v>
      </c>
    </row>
    <row r="81" spans="1:15" ht="14.25">
      <c r="A81" s="139" t="str">
        <f>'Calcul hono '!A101</f>
        <v>X</v>
      </c>
      <c r="B81" s="26" t="s">
        <v>5</v>
      </c>
      <c r="C81" s="26"/>
      <c r="D81" s="26"/>
      <c r="E81" s="26"/>
      <c r="F81" s="50"/>
      <c r="G81" s="17" t="s">
        <v>67</v>
      </c>
      <c r="H81" s="18" t="s">
        <v>90</v>
      </c>
      <c r="I81" s="18" t="s">
        <v>90</v>
      </c>
      <c r="J81" s="18" t="s">
        <v>90</v>
      </c>
      <c r="K81" s="18" t="s">
        <v>90</v>
      </c>
      <c r="L81" s="18" t="s">
        <v>90</v>
      </c>
      <c r="M81" s="18" t="s">
        <v>90</v>
      </c>
      <c r="N81" s="18" t="s">
        <v>90</v>
      </c>
      <c r="O81" s="18" t="s">
        <v>90</v>
      </c>
    </row>
    <row r="82" spans="1:15" ht="14.25">
      <c r="A82" s="139" t="str">
        <f>'Calcul hono '!A102</f>
        <v>X</v>
      </c>
      <c r="B82" s="26" t="s">
        <v>5</v>
      </c>
      <c r="C82" s="26"/>
      <c r="D82" s="26"/>
      <c r="E82" s="26"/>
      <c r="F82" s="50"/>
      <c r="G82" s="17" t="s">
        <v>33</v>
      </c>
      <c r="H82" s="18" t="s">
        <v>90</v>
      </c>
      <c r="I82" s="18" t="s">
        <v>90</v>
      </c>
      <c r="J82" s="18" t="s">
        <v>90</v>
      </c>
      <c r="K82" s="18" t="s">
        <v>90</v>
      </c>
      <c r="L82" s="18" t="s">
        <v>90</v>
      </c>
      <c r="M82" s="18" t="s">
        <v>90</v>
      </c>
      <c r="N82" s="18" t="s">
        <v>90</v>
      </c>
      <c r="O82" s="18" t="s">
        <v>90</v>
      </c>
    </row>
    <row r="83" spans="1:15" ht="14.25">
      <c r="A83" s="139" t="str">
        <f>'Calcul hono '!A103</f>
        <v>X</v>
      </c>
      <c r="B83" s="26" t="s">
        <v>5</v>
      </c>
      <c r="C83" s="26"/>
      <c r="D83" s="26"/>
      <c r="E83" s="26"/>
      <c r="F83" s="50"/>
      <c r="G83" s="17" t="s">
        <v>34</v>
      </c>
      <c r="H83" s="18" t="s">
        <v>90</v>
      </c>
      <c r="I83" s="18" t="s">
        <v>90</v>
      </c>
      <c r="J83" s="18" t="s">
        <v>90</v>
      </c>
      <c r="K83" s="18" t="s">
        <v>90</v>
      </c>
      <c r="L83" s="18" t="s">
        <v>90</v>
      </c>
      <c r="M83" s="18" t="s">
        <v>90</v>
      </c>
      <c r="N83" s="18" t="s">
        <v>90</v>
      </c>
      <c r="O83" s="18" t="s">
        <v>90</v>
      </c>
    </row>
    <row r="84" spans="1:15" ht="14.25">
      <c r="A84" s="139" t="str">
        <f>'Calcul hono '!A104</f>
        <v>X</v>
      </c>
      <c r="B84" s="26" t="s">
        <v>5</v>
      </c>
      <c r="C84" s="26"/>
      <c r="D84" s="26"/>
      <c r="E84" s="26"/>
      <c r="F84" s="50"/>
      <c r="G84" s="17" t="s">
        <v>96</v>
      </c>
      <c r="H84" s="18" t="s">
        <v>90</v>
      </c>
      <c r="I84" s="18" t="s">
        <v>90</v>
      </c>
      <c r="J84" s="18" t="s">
        <v>90</v>
      </c>
      <c r="K84" s="18" t="s">
        <v>90</v>
      </c>
      <c r="L84" s="18" t="s">
        <v>90</v>
      </c>
      <c r="M84" s="18" t="s">
        <v>90</v>
      </c>
      <c r="N84" s="18" t="s">
        <v>90</v>
      </c>
      <c r="O84" s="18" t="s">
        <v>90</v>
      </c>
    </row>
    <row r="85" spans="1:15" ht="14.25">
      <c r="A85" s="139">
        <f>'Calcul hono '!A105</f>
        <v>0</v>
      </c>
      <c r="B85" s="26"/>
      <c r="C85" s="26" t="s">
        <v>5</v>
      </c>
      <c r="D85" s="26"/>
      <c r="E85" s="28"/>
      <c r="F85" s="50"/>
      <c r="G85" s="17" t="s">
        <v>153</v>
      </c>
      <c r="H85" s="18" t="s">
        <v>90</v>
      </c>
      <c r="I85" s="18" t="s">
        <v>90</v>
      </c>
      <c r="J85" s="18" t="s">
        <v>90</v>
      </c>
      <c r="K85" s="18" t="s">
        <v>90</v>
      </c>
      <c r="L85" s="18" t="s">
        <v>90</v>
      </c>
      <c r="M85" s="18" t="s">
        <v>90</v>
      </c>
      <c r="N85" s="18" t="s">
        <v>90</v>
      </c>
      <c r="O85" s="18" t="s">
        <v>90</v>
      </c>
    </row>
    <row r="86" spans="1:15" ht="14.25">
      <c r="A86" s="139" t="str">
        <f>'Calcul hono '!A106</f>
        <v>X</v>
      </c>
      <c r="B86" s="26" t="s">
        <v>5</v>
      </c>
      <c r="C86" s="26"/>
      <c r="D86" s="26"/>
      <c r="E86" s="26"/>
      <c r="F86" s="50"/>
      <c r="G86" s="17" t="s">
        <v>154</v>
      </c>
      <c r="H86" s="18" t="s">
        <v>90</v>
      </c>
      <c r="I86" s="18" t="s">
        <v>90</v>
      </c>
      <c r="J86" s="18" t="s">
        <v>90</v>
      </c>
      <c r="K86" s="18" t="s">
        <v>90</v>
      </c>
      <c r="L86" s="18" t="s">
        <v>90</v>
      </c>
      <c r="M86" s="18" t="s">
        <v>90</v>
      </c>
      <c r="N86" s="18" t="s">
        <v>90</v>
      </c>
      <c r="O86" s="18" t="s">
        <v>90</v>
      </c>
    </row>
    <row r="87" spans="1:15" ht="14.25">
      <c r="A87" s="139">
        <f>'Calcul hono '!A107</f>
        <v>0</v>
      </c>
      <c r="B87" s="26"/>
      <c r="C87" s="26" t="s">
        <v>5</v>
      </c>
      <c r="D87" s="26"/>
      <c r="E87" s="26"/>
      <c r="F87" s="50"/>
      <c r="G87" s="17" t="s">
        <v>155</v>
      </c>
      <c r="H87" s="18" t="s">
        <v>90</v>
      </c>
      <c r="I87" s="18" t="s">
        <v>90</v>
      </c>
      <c r="J87" s="18" t="s">
        <v>90</v>
      </c>
      <c r="K87" s="18" t="s">
        <v>90</v>
      </c>
      <c r="L87" s="18" t="s">
        <v>90</v>
      </c>
      <c r="M87" s="18" t="s">
        <v>90</v>
      </c>
      <c r="N87" s="18" t="s">
        <v>90</v>
      </c>
      <c r="O87" s="18" t="s">
        <v>90</v>
      </c>
    </row>
    <row r="88" spans="1:15" ht="14.25">
      <c r="A88" s="139" t="str">
        <f>'Calcul hono '!A108</f>
        <v>X</v>
      </c>
      <c r="B88" s="26" t="s">
        <v>5</v>
      </c>
      <c r="C88" s="26"/>
      <c r="D88" s="26"/>
      <c r="E88" s="28"/>
      <c r="F88" s="50" t="s">
        <v>5</v>
      </c>
      <c r="G88" s="17" t="s">
        <v>63</v>
      </c>
      <c r="H88" s="18" t="s">
        <v>90</v>
      </c>
      <c r="I88" s="18" t="s">
        <v>90</v>
      </c>
      <c r="J88" s="18" t="s">
        <v>90</v>
      </c>
      <c r="K88" s="18" t="s">
        <v>90</v>
      </c>
      <c r="L88" s="18" t="s">
        <v>90</v>
      </c>
      <c r="M88" s="18" t="s">
        <v>90</v>
      </c>
      <c r="N88" s="18" t="s">
        <v>90</v>
      </c>
      <c r="O88" s="18" t="s">
        <v>90</v>
      </c>
    </row>
    <row r="89" spans="1:15" ht="14.25">
      <c r="A89" s="139" t="str">
        <f>'Calcul hono '!A109</f>
        <v>X</v>
      </c>
      <c r="B89" s="26" t="s">
        <v>5</v>
      </c>
      <c r="C89" s="26"/>
      <c r="D89" s="26"/>
      <c r="E89" s="26"/>
      <c r="F89" s="50" t="s">
        <v>5</v>
      </c>
      <c r="G89" s="17" t="s">
        <v>156</v>
      </c>
      <c r="H89" s="18" t="s">
        <v>90</v>
      </c>
      <c r="I89" s="18" t="s">
        <v>90</v>
      </c>
      <c r="J89" s="18" t="s">
        <v>90</v>
      </c>
      <c r="K89" s="18" t="s">
        <v>90</v>
      </c>
      <c r="L89" s="18" t="s">
        <v>90</v>
      </c>
      <c r="M89" s="18" t="s">
        <v>90</v>
      </c>
      <c r="N89" s="18" t="s">
        <v>90</v>
      </c>
      <c r="O89" s="18" t="s">
        <v>90</v>
      </c>
    </row>
    <row r="90" spans="1:15" ht="14.25">
      <c r="A90" s="139">
        <f>'Calcul hono '!A110</f>
        <v>0</v>
      </c>
      <c r="B90" s="26"/>
      <c r="C90" s="26"/>
      <c r="D90" s="26" t="s">
        <v>90</v>
      </c>
      <c r="E90" s="26" t="s">
        <v>5</v>
      </c>
      <c r="F90" s="50"/>
      <c r="G90" s="17" t="s">
        <v>97</v>
      </c>
      <c r="H90" s="18" t="s">
        <v>90</v>
      </c>
      <c r="I90" s="18" t="s">
        <v>90</v>
      </c>
      <c r="J90" s="18" t="s">
        <v>90</v>
      </c>
      <c r="K90" s="18" t="s">
        <v>90</v>
      </c>
      <c r="L90" s="18" t="s">
        <v>90</v>
      </c>
      <c r="M90" s="18" t="s">
        <v>90</v>
      </c>
      <c r="N90" s="18" t="s">
        <v>90</v>
      </c>
      <c r="O90" s="10" t="s">
        <v>255</v>
      </c>
    </row>
    <row r="91" spans="1:15" ht="14.25">
      <c r="A91" s="139" t="str">
        <f>'Calcul hono '!A111</f>
        <v>X</v>
      </c>
      <c r="B91" s="26" t="s">
        <v>5</v>
      </c>
      <c r="C91" s="26"/>
      <c r="D91" s="26"/>
      <c r="E91" s="26"/>
      <c r="F91" s="50" t="s">
        <v>5</v>
      </c>
      <c r="G91" s="17" t="s">
        <v>25</v>
      </c>
      <c r="H91" s="18" t="s">
        <v>90</v>
      </c>
      <c r="I91" s="18" t="s">
        <v>90</v>
      </c>
      <c r="J91" s="18" t="s">
        <v>90</v>
      </c>
      <c r="K91" s="18" t="s">
        <v>90</v>
      </c>
      <c r="L91" s="18" t="s">
        <v>90</v>
      </c>
      <c r="M91" s="18" t="s">
        <v>90</v>
      </c>
      <c r="N91" s="18" t="s">
        <v>90</v>
      </c>
      <c r="O91" s="18" t="s">
        <v>90</v>
      </c>
    </row>
    <row r="92" spans="2:15" ht="15" thickBot="1">
      <c r="B92" s="105"/>
      <c r="C92" s="105"/>
      <c r="D92" s="105"/>
      <c r="E92" s="105"/>
      <c r="F92" s="106"/>
      <c r="G92" s="17"/>
      <c r="H92" s="18"/>
      <c r="I92" s="18"/>
      <c r="J92" s="18"/>
      <c r="K92" s="18"/>
      <c r="L92" s="18"/>
      <c r="M92" s="18"/>
      <c r="N92" s="18"/>
      <c r="O92" s="18"/>
    </row>
    <row r="93" spans="2:15" ht="15.75" thickBot="1">
      <c r="B93" s="18">
        <v>1</v>
      </c>
      <c r="C93" s="18">
        <v>2</v>
      </c>
      <c r="D93" s="18">
        <v>3</v>
      </c>
      <c r="E93" s="18">
        <v>4</v>
      </c>
      <c r="F93" s="18">
        <v>5</v>
      </c>
      <c r="G93" s="221" t="s">
        <v>98</v>
      </c>
      <c r="H93" s="222"/>
      <c r="I93" s="222"/>
      <c r="J93" s="222"/>
      <c r="K93" s="222"/>
      <c r="L93" s="223"/>
      <c r="M93" s="250" t="s">
        <v>177</v>
      </c>
      <c r="N93" s="251"/>
      <c r="O93" s="101">
        <f>'Calcul hono '!Q137</f>
        <v>0</v>
      </c>
    </row>
    <row r="94" spans="2:15" ht="15.75" thickBot="1">
      <c r="B94" s="18"/>
      <c r="C94" s="18"/>
      <c r="D94" s="18"/>
      <c r="E94" s="18"/>
      <c r="F94" s="18"/>
      <c r="H94" s="18" t="s">
        <v>90</v>
      </c>
      <c r="I94" s="18" t="s">
        <v>90</v>
      </c>
      <c r="J94" s="18" t="s">
        <v>90</v>
      </c>
      <c r="K94" s="18" t="s">
        <v>90</v>
      </c>
      <c r="L94" s="18" t="s">
        <v>90</v>
      </c>
      <c r="M94" s="245" t="s">
        <v>178</v>
      </c>
      <c r="N94" s="245"/>
      <c r="O94" s="102">
        <f>'Calcul hono '!Q138</f>
        <v>0</v>
      </c>
    </row>
    <row r="95" spans="1:15" ht="15.75" thickBot="1">
      <c r="A95" s="139" t="str">
        <f>'Calcul hono '!A121</f>
        <v>X</v>
      </c>
      <c r="B95" s="26" t="s">
        <v>5</v>
      </c>
      <c r="C95" s="26"/>
      <c r="D95" s="26"/>
      <c r="E95" s="26"/>
      <c r="F95" s="50" t="s">
        <v>5</v>
      </c>
      <c r="G95" s="17" t="s">
        <v>99</v>
      </c>
      <c r="H95" s="18" t="s">
        <v>90</v>
      </c>
      <c r="I95" s="18" t="s">
        <v>90</v>
      </c>
      <c r="J95" s="18" t="s">
        <v>90</v>
      </c>
      <c r="K95" s="18" t="s">
        <v>90</v>
      </c>
      <c r="L95" s="18" t="s">
        <v>90</v>
      </c>
      <c r="M95" s="81"/>
      <c r="N95" s="86" t="s">
        <v>152</v>
      </c>
      <c r="O95" s="100" t="e">
        <f>'Calcul hono '!O137</f>
        <v>#DIV/0!</v>
      </c>
    </row>
    <row r="96" spans="1:15" ht="15.75" thickBot="1">
      <c r="A96" s="139" t="str">
        <f>'Calcul hono '!A122</f>
        <v>X</v>
      </c>
      <c r="B96" s="26" t="s">
        <v>5</v>
      </c>
      <c r="C96" s="26"/>
      <c r="D96" s="26"/>
      <c r="E96" s="26"/>
      <c r="F96" s="50" t="s">
        <v>5</v>
      </c>
      <c r="G96" s="17" t="s">
        <v>203</v>
      </c>
      <c r="H96" s="18" t="s">
        <v>90</v>
      </c>
      <c r="I96" s="18" t="s">
        <v>90</v>
      </c>
      <c r="J96" s="18" t="s">
        <v>90</v>
      </c>
      <c r="K96" s="18" t="s">
        <v>90</v>
      </c>
      <c r="L96" s="18" t="s">
        <v>90</v>
      </c>
      <c r="M96" s="81"/>
      <c r="N96" s="86" t="s">
        <v>152</v>
      </c>
      <c r="O96" s="100" t="e">
        <f>'Calcul hono '!O138</f>
        <v>#DIV/0!</v>
      </c>
    </row>
    <row r="97" spans="1:15" ht="15.75" thickBot="1">
      <c r="A97" s="139">
        <f>'Calcul hono '!A123</f>
        <v>0</v>
      </c>
      <c r="B97" s="26"/>
      <c r="C97" s="26" t="s">
        <v>5</v>
      </c>
      <c r="D97" s="26"/>
      <c r="E97" s="26"/>
      <c r="F97" s="50"/>
      <c r="G97" s="17" t="s">
        <v>100</v>
      </c>
      <c r="H97" s="18" t="s">
        <v>90</v>
      </c>
      <c r="I97" s="18" t="s">
        <v>90</v>
      </c>
      <c r="J97" s="18" t="s">
        <v>90</v>
      </c>
      <c r="K97" s="18" t="s">
        <v>90</v>
      </c>
      <c r="L97" s="18" t="s">
        <v>90</v>
      </c>
      <c r="M97" s="81"/>
      <c r="N97" s="104" t="s">
        <v>196</v>
      </c>
      <c r="O97" s="63">
        <f>'Calcul hono '!Q134</f>
        <v>0</v>
      </c>
    </row>
    <row r="98" spans="1:15" ht="14.25">
      <c r="A98" s="139" t="str">
        <f>'Calcul hono '!A124</f>
        <v>X</v>
      </c>
      <c r="B98" s="26" t="s">
        <v>137</v>
      </c>
      <c r="C98" s="26" t="s">
        <v>114</v>
      </c>
      <c r="D98" s="26"/>
      <c r="E98" s="28"/>
      <c r="F98" s="50"/>
      <c r="G98" s="17" t="s">
        <v>101</v>
      </c>
      <c r="H98" s="18" t="s">
        <v>90</v>
      </c>
      <c r="I98" s="18" t="s">
        <v>90</v>
      </c>
      <c r="J98" s="18" t="s">
        <v>90</v>
      </c>
      <c r="K98" s="18" t="s">
        <v>90</v>
      </c>
      <c r="L98" s="18" t="s">
        <v>90</v>
      </c>
      <c r="M98" s="18" t="s">
        <v>90</v>
      </c>
      <c r="N98" s="18" t="s">
        <v>90</v>
      </c>
      <c r="O98" s="18" t="s">
        <v>90</v>
      </c>
    </row>
    <row r="99" spans="1:15" ht="14.25">
      <c r="A99" s="139" t="str">
        <f>'Calcul hono '!A125</f>
        <v>X</v>
      </c>
      <c r="B99" s="26" t="s">
        <v>5</v>
      </c>
      <c r="C99" s="26"/>
      <c r="D99" s="26"/>
      <c r="E99" s="26"/>
      <c r="F99" s="50"/>
      <c r="G99" s="17" t="s">
        <v>24</v>
      </c>
      <c r="H99" s="18" t="s">
        <v>90</v>
      </c>
      <c r="I99" s="18" t="s">
        <v>90</v>
      </c>
      <c r="J99" s="18" t="s">
        <v>90</v>
      </c>
      <c r="K99" s="18" t="s">
        <v>90</v>
      </c>
      <c r="L99" s="18" t="s">
        <v>90</v>
      </c>
      <c r="M99" s="18" t="s">
        <v>90</v>
      </c>
      <c r="N99" s="18" t="s">
        <v>90</v>
      </c>
      <c r="O99" s="18" t="s">
        <v>90</v>
      </c>
    </row>
    <row r="100" spans="1:15" ht="14.25">
      <c r="A100" s="139">
        <f>'Calcul hono '!A126</f>
        <v>0</v>
      </c>
      <c r="B100" s="26"/>
      <c r="C100" s="26" t="s">
        <v>5</v>
      </c>
      <c r="D100" s="26"/>
      <c r="E100" s="26"/>
      <c r="F100" s="50"/>
      <c r="G100" s="17" t="s">
        <v>46</v>
      </c>
      <c r="H100" s="18" t="s">
        <v>90</v>
      </c>
      <c r="I100" s="18" t="s">
        <v>90</v>
      </c>
      <c r="J100" s="18" t="s">
        <v>90</v>
      </c>
      <c r="K100" s="18" t="s">
        <v>90</v>
      </c>
      <c r="L100" s="18" t="s">
        <v>90</v>
      </c>
      <c r="M100" s="18" t="s">
        <v>90</v>
      </c>
      <c r="N100" s="18" t="s">
        <v>90</v>
      </c>
      <c r="O100" s="18" t="s">
        <v>90</v>
      </c>
    </row>
    <row r="101" spans="1:15" ht="14.25">
      <c r="A101" s="139" t="str">
        <f>'Calcul hono '!A127</f>
        <v>X</v>
      </c>
      <c r="B101" s="26" t="s">
        <v>5</v>
      </c>
      <c r="C101" s="26"/>
      <c r="D101" s="26"/>
      <c r="E101" s="26"/>
      <c r="F101" s="50"/>
      <c r="G101" s="17" t="s">
        <v>47</v>
      </c>
      <c r="H101" s="18" t="s">
        <v>90</v>
      </c>
      <c r="I101" s="18" t="s">
        <v>90</v>
      </c>
      <c r="J101" s="18" t="s">
        <v>90</v>
      </c>
      <c r="K101" s="18" t="s">
        <v>90</v>
      </c>
      <c r="L101" s="18" t="s">
        <v>90</v>
      </c>
      <c r="M101" s="18" t="s">
        <v>90</v>
      </c>
      <c r="N101" s="18" t="s">
        <v>90</v>
      </c>
      <c r="O101" s="18" t="s">
        <v>90</v>
      </c>
    </row>
    <row r="102" spans="1:15" ht="14.25">
      <c r="A102" s="139">
        <f>'Calcul hono '!A128</f>
        <v>0</v>
      </c>
      <c r="B102" s="26"/>
      <c r="C102" s="26" t="s">
        <v>5</v>
      </c>
      <c r="D102" s="26"/>
      <c r="E102" s="26"/>
      <c r="F102" s="50"/>
      <c r="G102" s="17" t="s">
        <v>115</v>
      </c>
      <c r="H102" s="18" t="s">
        <v>90</v>
      </c>
      <c r="I102" s="18" t="s">
        <v>90</v>
      </c>
      <c r="J102" s="18" t="s">
        <v>90</v>
      </c>
      <c r="K102" s="18" t="s">
        <v>90</v>
      </c>
      <c r="L102" s="18" t="s">
        <v>90</v>
      </c>
      <c r="M102" s="18" t="s">
        <v>90</v>
      </c>
      <c r="N102" s="18" t="s">
        <v>90</v>
      </c>
      <c r="O102" s="18" t="s">
        <v>90</v>
      </c>
    </row>
    <row r="103" spans="1:15" ht="14.25">
      <c r="A103" s="139">
        <f>'Calcul hono '!A129</f>
        <v>0</v>
      </c>
      <c r="B103" s="26"/>
      <c r="C103" s="26"/>
      <c r="D103" s="26" t="s">
        <v>241</v>
      </c>
      <c r="E103" s="26"/>
      <c r="F103" s="50"/>
      <c r="G103" s="17" t="s">
        <v>240</v>
      </c>
      <c r="H103" s="18" t="s">
        <v>90</v>
      </c>
      <c r="I103" s="18" t="s">
        <v>90</v>
      </c>
      <c r="J103" s="18" t="s">
        <v>90</v>
      </c>
      <c r="K103" s="18" t="s">
        <v>90</v>
      </c>
      <c r="L103" s="18" t="s">
        <v>90</v>
      </c>
      <c r="M103" s="18" t="s">
        <v>90</v>
      </c>
      <c r="N103" s="18" t="s">
        <v>90</v>
      </c>
      <c r="O103" s="18" t="s">
        <v>90</v>
      </c>
    </row>
    <row r="104" spans="1:15" ht="14.25">
      <c r="A104" s="139">
        <f>'Calcul hono '!A130</f>
        <v>0</v>
      </c>
      <c r="B104" s="26"/>
      <c r="C104" s="26" t="s">
        <v>90</v>
      </c>
      <c r="D104" s="26" t="s">
        <v>137</v>
      </c>
      <c r="E104" s="26"/>
      <c r="F104" s="50" t="s">
        <v>5</v>
      </c>
      <c r="G104" s="17" t="s">
        <v>48</v>
      </c>
      <c r="H104" s="18" t="s">
        <v>90</v>
      </c>
      <c r="I104" s="18" t="s">
        <v>90</v>
      </c>
      <c r="J104" s="18" t="s">
        <v>90</v>
      </c>
      <c r="K104" s="18" t="s">
        <v>90</v>
      </c>
      <c r="L104" s="18" t="s">
        <v>90</v>
      </c>
      <c r="M104" s="18" t="s">
        <v>90</v>
      </c>
      <c r="N104" s="18" t="s">
        <v>90</v>
      </c>
      <c r="O104" s="18" t="s">
        <v>90</v>
      </c>
    </row>
    <row r="105" spans="1:15" ht="14.25">
      <c r="A105" s="139">
        <f>'Calcul hono '!A131</f>
        <v>0</v>
      </c>
      <c r="B105" s="26"/>
      <c r="C105" s="26" t="s">
        <v>90</v>
      </c>
      <c r="D105" s="26" t="s">
        <v>90</v>
      </c>
      <c r="E105" s="26"/>
      <c r="F105" s="50" t="s">
        <v>5</v>
      </c>
      <c r="G105" s="17" t="s">
        <v>49</v>
      </c>
      <c r="H105" s="18" t="s">
        <v>90</v>
      </c>
      <c r="I105" s="18" t="s">
        <v>90</v>
      </c>
      <c r="J105" s="18" t="s">
        <v>90</v>
      </c>
      <c r="K105" s="18" t="s">
        <v>90</v>
      </c>
      <c r="L105" s="18" t="s">
        <v>90</v>
      </c>
      <c r="M105" s="18" t="s">
        <v>90</v>
      </c>
      <c r="N105" s="18" t="s">
        <v>90</v>
      </c>
      <c r="O105" s="18" t="s">
        <v>90</v>
      </c>
    </row>
    <row r="106" spans="1:15" ht="14.25">
      <c r="A106" s="139">
        <f>'Calcul hono '!A132</f>
        <v>0</v>
      </c>
      <c r="B106" s="26"/>
      <c r="C106" s="26" t="s">
        <v>5</v>
      </c>
      <c r="D106" s="26"/>
      <c r="E106" s="26"/>
      <c r="F106" s="50"/>
      <c r="G106" s="17" t="s">
        <v>103</v>
      </c>
      <c r="H106" s="18" t="s">
        <v>90</v>
      </c>
      <c r="I106" s="18" t="s">
        <v>90</v>
      </c>
      <c r="J106" s="18" t="s">
        <v>90</v>
      </c>
      <c r="K106" s="18" t="s">
        <v>90</v>
      </c>
      <c r="L106" s="18" t="s">
        <v>90</v>
      </c>
      <c r="M106" s="18" t="s">
        <v>90</v>
      </c>
      <c r="N106" s="18" t="s">
        <v>90</v>
      </c>
      <c r="O106" s="18" t="s">
        <v>90</v>
      </c>
    </row>
    <row r="107" spans="1:15" ht="14.25">
      <c r="A107" s="139">
        <f>'Calcul hono '!A133</f>
        <v>0</v>
      </c>
      <c r="B107" s="26"/>
      <c r="C107" s="26" t="s">
        <v>5</v>
      </c>
      <c r="D107" s="26"/>
      <c r="E107" s="26" t="s">
        <v>90</v>
      </c>
      <c r="F107" s="50"/>
      <c r="G107" s="17" t="s">
        <v>104</v>
      </c>
      <c r="H107" s="18" t="s">
        <v>90</v>
      </c>
      <c r="I107" s="18" t="s">
        <v>90</v>
      </c>
      <c r="J107" s="18" t="s">
        <v>90</v>
      </c>
      <c r="K107" s="18" t="s">
        <v>90</v>
      </c>
      <c r="L107" s="18" t="s">
        <v>90</v>
      </c>
      <c r="M107" s="18" t="s">
        <v>90</v>
      </c>
      <c r="N107" s="18" t="s">
        <v>90</v>
      </c>
      <c r="O107" s="18" t="s">
        <v>90</v>
      </c>
    </row>
    <row r="108" spans="2:243" ht="12.75">
      <c r="B108" s="18" t="s">
        <v>90</v>
      </c>
      <c r="C108" s="18" t="s">
        <v>90</v>
      </c>
      <c r="D108" s="18" t="s">
        <v>90</v>
      </c>
      <c r="E108" s="18" t="s">
        <v>90</v>
      </c>
      <c r="F108" s="18" t="s">
        <v>90</v>
      </c>
      <c r="G108" s="18" t="s">
        <v>90</v>
      </c>
      <c r="H108" s="18" t="s">
        <v>90</v>
      </c>
      <c r="I108" s="18" t="s">
        <v>90</v>
      </c>
      <c r="J108" s="18" t="s">
        <v>90</v>
      </c>
      <c r="K108" s="18" t="s">
        <v>90</v>
      </c>
      <c r="L108" s="18" t="s">
        <v>90</v>
      </c>
      <c r="M108" s="18" t="s">
        <v>90</v>
      </c>
      <c r="N108" s="18" t="s">
        <v>90</v>
      </c>
      <c r="O108" s="18" t="s">
        <v>90</v>
      </c>
      <c r="P108" s="18" t="s">
        <v>90</v>
      </c>
      <c r="Q108" s="18" t="s">
        <v>90</v>
      </c>
      <c r="R108" s="18" t="s">
        <v>90</v>
      </c>
      <c r="S108" s="18" t="s">
        <v>90</v>
      </c>
      <c r="T108" s="18" t="s">
        <v>90</v>
      </c>
      <c r="U108" s="18" t="s">
        <v>90</v>
      </c>
      <c r="V108" s="18" t="s">
        <v>90</v>
      </c>
      <c r="W108" s="18" t="s">
        <v>90</v>
      </c>
      <c r="X108" s="18" t="s">
        <v>90</v>
      </c>
      <c r="Y108" s="18" t="s">
        <v>90</v>
      </c>
      <c r="Z108" s="18" t="s">
        <v>90</v>
      </c>
      <c r="AA108" s="18" t="s">
        <v>90</v>
      </c>
      <c r="AB108" s="18" t="s">
        <v>90</v>
      </c>
      <c r="AC108" s="18" t="s">
        <v>90</v>
      </c>
      <c r="AD108" s="18" t="s">
        <v>90</v>
      </c>
      <c r="AE108" s="18" t="s">
        <v>90</v>
      </c>
      <c r="AF108" s="18" t="s">
        <v>90</v>
      </c>
      <c r="AG108" s="18" t="s">
        <v>90</v>
      </c>
      <c r="AH108" s="18" t="s">
        <v>90</v>
      </c>
      <c r="AI108" s="18" t="s">
        <v>90</v>
      </c>
      <c r="AJ108" s="18" t="s">
        <v>90</v>
      </c>
      <c r="AK108" s="18" t="s">
        <v>90</v>
      </c>
      <c r="AL108" s="18" t="s">
        <v>90</v>
      </c>
      <c r="AM108" s="18" t="s">
        <v>90</v>
      </c>
      <c r="AN108" s="18" t="s">
        <v>90</v>
      </c>
      <c r="AO108" s="18" t="s">
        <v>90</v>
      </c>
      <c r="AP108" s="18" t="s">
        <v>90</v>
      </c>
      <c r="AQ108" s="18" t="s">
        <v>90</v>
      </c>
      <c r="AR108" s="18" t="s">
        <v>90</v>
      </c>
      <c r="AS108" s="18" t="s">
        <v>90</v>
      </c>
      <c r="AT108" s="18" t="s">
        <v>90</v>
      </c>
      <c r="AU108" s="18" t="s">
        <v>90</v>
      </c>
      <c r="AV108" s="18" t="s">
        <v>90</v>
      </c>
      <c r="AW108" s="18" t="s">
        <v>90</v>
      </c>
      <c r="AX108" s="18" t="s">
        <v>90</v>
      </c>
      <c r="AY108" s="18" t="s">
        <v>90</v>
      </c>
      <c r="AZ108" s="18" t="s">
        <v>90</v>
      </c>
      <c r="BA108" s="18" t="s">
        <v>90</v>
      </c>
      <c r="BB108" s="18" t="s">
        <v>90</v>
      </c>
      <c r="BC108" s="18" t="s">
        <v>90</v>
      </c>
      <c r="BD108" s="18" t="s">
        <v>90</v>
      </c>
      <c r="BE108" s="18" t="s">
        <v>90</v>
      </c>
      <c r="BF108" s="18" t="s">
        <v>90</v>
      </c>
      <c r="BG108" s="18" t="s">
        <v>90</v>
      </c>
      <c r="BH108" s="18" t="s">
        <v>90</v>
      </c>
      <c r="BI108" s="18" t="s">
        <v>90</v>
      </c>
      <c r="BJ108" s="18" t="s">
        <v>90</v>
      </c>
      <c r="BK108" s="18" t="s">
        <v>90</v>
      </c>
      <c r="BL108" s="18" t="s">
        <v>90</v>
      </c>
      <c r="BM108" s="18" t="s">
        <v>90</v>
      </c>
      <c r="BN108" s="18" t="s">
        <v>90</v>
      </c>
      <c r="BO108" s="18" t="s">
        <v>90</v>
      </c>
      <c r="BP108" s="18" t="s">
        <v>90</v>
      </c>
      <c r="BQ108" s="18" t="s">
        <v>90</v>
      </c>
      <c r="BR108" s="18" t="s">
        <v>90</v>
      </c>
      <c r="BS108" s="18" t="s">
        <v>90</v>
      </c>
      <c r="BT108" s="18" t="s">
        <v>90</v>
      </c>
      <c r="BU108" s="18" t="s">
        <v>90</v>
      </c>
      <c r="BV108" s="18" t="s">
        <v>90</v>
      </c>
      <c r="BW108" s="18" t="s">
        <v>90</v>
      </c>
      <c r="BX108" s="18" t="s">
        <v>90</v>
      </c>
      <c r="BY108" s="18" t="s">
        <v>90</v>
      </c>
      <c r="BZ108" s="18" t="s">
        <v>90</v>
      </c>
      <c r="CA108" s="18" t="s">
        <v>90</v>
      </c>
      <c r="CB108" s="18" t="s">
        <v>90</v>
      </c>
      <c r="CC108" s="18" t="s">
        <v>90</v>
      </c>
      <c r="CD108" s="18" t="s">
        <v>90</v>
      </c>
      <c r="CE108" s="18" t="s">
        <v>90</v>
      </c>
      <c r="CF108" s="18" t="s">
        <v>90</v>
      </c>
      <c r="CG108" s="18" t="s">
        <v>90</v>
      </c>
      <c r="CH108" s="18" t="s">
        <v>90</v>
      </c>
      <c r="CI108" s="18" t="s">
        <v>90</v>
      </c>
      <c r="CJ108" s="18" t="s">
        <v>90</v>
      </c>
      <c r="CK108" s="18" t="s">
        <v>90</v>
      </c>
      <c r="CL108" s="18" t="s">
        <v>90</v>
      </c>
      <c r="CM108" s="18" t="s">
        <v>90</v>
      </c>
      <c r="CN108" s="18" t="s">
        <v>90</v>
      </c>
      <c r="CO108" s="18" t="s">
        <v>90</v>
      </c>
      <c r="CP108" s="18" t="s">
        <v>90</v>
      </c>
      <c r="CQ108" s="18" t="s">
        <v>90</v>
      </c>
      <c r="CR108" s="18" t="s">
        <v>90</v>
      </c>
      <c r="CS108" s="18" t="s">
        <v>90</v>
      </c>
      <c r="CT108" s="18" t="s">
        <v>90</v>
      </c>
      <c r="CU108" s="18" t="s">
        <v>90</v>
      </c>
      <c r="CV108" s="18" t="s">
        <v>90</v>
      </c>
      <c r="CW108" s="18" t="s">
        <v>90</v>
      </c>
      <c r="CX108" s="18" t="s">
        <v>90</v>
      </c>
      <c r="CY108" s="18" t="s">
        <v>90</v>
      </c>
      <c r="CZ108" s="18" t="s">
        <v>90</v>
      </c>
      <c r="DA108" s="18" t="s">
        <v>90</v>
      </c>
      <c r="DB108" s="18" t="s">
        <v>90</v>
      </c>
      <c r="DC108" s="18" t="s">
        <v>90</v>
      </c>
      <c r="DD108" s="18" t="s">
        <v>90</v>
      </c>
      <c r="DE108" s="18" t="s">
        <v>90</v>
      </c>
      <c r="DF108" s="18" t="s">
        <v>90</v>
      </c>
      <c r="DG108" s="18" t="s">
        <v>90</v>
      </c>
      <c r="DH108" s="18" t="s">
        <v>90</v>
      </c>
      <c r="DI108" s="18" t="s">
        <v>90</v>
      </c>
      <c r="DJ108" s="18" t="s">
        <v>90</v>
      </c>
      <c r="DK108" s="18" t="s">
        <v>90</v>
      </c>
      <c r="DL108" s="18" t="s">
        <v>90</v>
      </c>
      <c r="DM108" s="18" t="s">
        <v>90</v>
      </c>
      <c r="DN108" s="18" t="s">
        <v>90</v>
      </c>
      <c r="DO108" s="18" t="s">
        <v>90</v>
      </c>
      <c r="DP108" s="18" t="s">
        <v>90</v>
      </c>
      <c r="DQ108" s="18" t="s">
        <v>90</v>
      </c>
      <c r="DR108" s="18" t="s">
        <v>90</v>
      </c>
      <c r="DS108" s="18" t="s">
        <v>90</v>
      </c>
      <c r="DT108" s="18" t="s">
        <v>90</v>
      </c>
      <c r="DU108" s="18" t="s">
        <v>90</v>
      </c>
      <c r="DV108" s="18" t="s">
        <v>90</v>
      </c>
      <c r="DW108" s="18" t="s">
        <v>90</v>
      </c>
      <c r="DX108" s="18" t="s">
        <v>90</v>
      </c>
      <c r="DY108" s="18" t="s">
        <v>90</v>
      </c>
      <c r="DZ108" s="18" t="s">
        <v>90</v>
      </c>
      <c r="EA108" s="18" t="s">
        <v>90</v>
      </c>
      <c r="EB108" s="18" t="s">
        <v>90</v>
      </c>
      <c r="EC108" s="18" t="s">
        <v>90</v>
      </c>
      <c r="ED108" s="18" t="s">
        <v>90</v>
      </c>
      <c r="EE108" s="18" t="s">
        <v>90</v>
      </c>
      <c r="EF108" s="18" t="s">
        <v>90</v>
      </c>
      <c r="EG108" s="18" t="s">
        <v>90</v>
      </c>
      <c r="EH108" s="18" t="s">
        <v>90</v>
      </c>
      <c r="EI108" s="18" t="s">
        <v>90</v>
      </c>
      <c r="EJ108" s="18" t="s">
        <v>90</v>
      </c>
      <c r="EK108" s="18" t="s">
        <v>90</v>
      </c>
      <c r="EL108" s="18" t="s">
        <v>90</v>
      </c>
      <c r="EM108" s="18" t="s">
        <v>90</v>
      </c>
      <c r="EN108" s="18" t="s">
        <v>90</v>
      </c>
      <c r="EO108" s="18" t="s">
        <v>90</v>
      </c>
      <c r="EP108" s="18" t="s">
        <v>90</v>
      </c>
      <c r="EQ108" s="18" t="s">
        <v>90</v>
      </c>
      <c r="ER108" s="18" t="s">
        <v>90</v>
      </c>
      <c r="ES108" s="18" t="s">
        <v>90</v>
      </c>
      <c r="ET108" s="18" t="s">
        <v>90</v>
      </c>
      <c r="EU108" s="18" t="s">
        <v>90</v>
      </c>
      <c r="EV108" s="18" t="s">
        <v>90</v>
      </c>
      <c r="EW108" s="18" t="s">
        <v>90</v>
      </c>
      <c r="EX108" s="18" t="s">
        <v>90</v>
      </c>
      <c r="EY108" s="18" t="s">
        <v>90</v>
      </c>
      <c r="EZ108" s="18" t="s">
        <v>90</v>
      </c>
      <c r="FA108" s="18" t="s">
        <v>90</v>
      </c>
      <c r="FB108" s="18" t="s">
        <v>90</v>
      </c>
      <c r="FC108" s="18" t="s">
        <v>90</v>
      </c>
      <c r="FD108" s="18" t="s">
        <v>90</v>
      </c>
      <c r="FE108" s="18" t="s">
        <v>90</v>
      </c>
      <c r="FF108" s="18" t="s">
        <v>90</v>
      </c>
      <c r="FG108" s="18" t="s">
        <v>90</v>
      </c>
      <c r="FH108" s="18" t="s">
        <v>90</v>
      </c>
      <c r="FI108" s="18" t="s">
        <v>90</v>
      </c>
      <c r="FJ108" s="18" t="s">
        <v>90</v>
      </c>
      <c r="FK108" s="18" t="s">
        <v>90</v>
      </c>
      <c r="FL108" s="18" t="s">
        <v>90</v>
      </c>
      <c r="FM108" s="18" t="s">
        <v>90</v>
      </c>
      <c r="FN108" s="18" t="s">
        <v>90</v>
      </c>
      <c r="FO108" s="18" t="s">
        <v>90</v>
      </c>
      <c r="FP108" s="18" t="s">
        <v>90</v>
      </c>
      <c r="FQ108" s="18" t="s">
        <v>90</v>
      </c>
      <c r="FR108" s="18" t="s">
        <v>90</v>
      </c>
      <c r="FS108" s="18" t="s">
        <v>90</v>
      </c>
      <c r="FT108" s="18" t="s">
        <v>90</v>
      </c>
      <c r="FU108" s="18" t="s">
        <v>90</v>
      </c>
      <c r="FV108" s="18" t="s">
        <v>90</v>
      </c>
      <c r="FW108" s="18" t="s">
        <v>90</v>
      </c>
      <c r="FX108" s="18" t="s">
        <v>90</v>
      </c>
      <c r="FY108" s="18" t="s">
        <v>90</v>
      </c>
      <c r="FZ108" s="18" t="s">
        <v>90</v>
      </c>
      <c r="GA108" s="18" t="s">
        <v>90</v>
      </c>
      <c r="GB108" s="18" t="s">
        <v>90</v>
      </c>
      <c r="GC108" s="18" t="s">
        <v>90</v>
      </c>
      <c r="GD108" s="18" t="s">
        <v>90</v>
      </c>
      <c r="GE108" s="18" t="s">
        <v>90</v>
      </c>
      <c r="GF108" s="18" t="s">
        <v>90</v>
      </c>
      <c r="GG108" s="18" t="s">
        <v>90</v>
      </c>
      <c r="GH108" s="18" t="s">
        <v>90</v>
      </c>
      <c r="GI108" s="18" t="s">
        <v>90</v>
      </c>
      <c r="GJ108" s="18" t="s">
        <v>90</v>
      </c>
      <c r="GK108" s="18" t="s">
        <v>90</v>
      </c>
      <c r="GL108" s="18" t="s">
        <v>90</v>
      </c>
      <c r="GM108" s="18" t="s">
        <v>90</v>
      </c>
      <c r="GN108" s="18" t="s">
        <v>90</v>
      </c>
      <c r="GO108" s="18" t="s">
        <v>90</v>
      </c>
      <c r="GP108" s="18" t="s">
        <v>90</v>
      </c>
      <c r="GQ108" s="18" t="s">
        <v>90</v>
      </c>
      <c r="GR108" s="18" t="s">
        <v>90</v>
      </c>
      <c r="GS108" s="18" t="s">
        <v>90</v>
      </c>
      <c r="GT108" s="18" t="s">
        <v>90</v>
      </c>
      <c r="GU108" s="18" t="s">
        <v>90</v>
      </c>
      <c r="GV108" s="18" t="s">
        <v>90</v>
      </c>
      <c r="GW108" s="18" t="s">
        <v>90</v>
      </c>
      <c r="GX108" s="18" t="s">
        <v>90</v>
      </c>
      <c r="GY108" s="18" t="s">
        <v>90</v>
      </c>
      <c r="GZ108" s="18" t="s">
        <v>90</v>
      </c>
      <c r="HA108" s="18" t="s">
        <v>90</v>
      </c>
      <c r="HB108" s="18" t="s">
        <v>90</v>
      </c>
      <c r="HC108" s="18" t="s">
        <v>90</v>
      </c>
      <c r="HD108" s="18" t="s">
        <v>90</v>
      </c>
      <c r="HE108" s="18" t="s">
        <v>90</v>
      </c>
      <c r="HF108" s="18" t="s">
        <v>90</v>
      </c>
      <c r="HG108" s="18" t="s">
        <v>90</v>
      </c>
      <c r="HH108" s="18" t="s">
        <v>90</v>
      </c>
      <c r="HI108" s="18" t="s">
        <v>90</v>
      </c>
      <c r="HJ108" s="18" t="s">
        <v>90</v>
      </c>
      <c r="HK108" s="18" t="s">
        <v>90</v>
      </c>
      <c r="HL108" s="18" t="s">
        <v>90</v>
      </c>
      <c r="HM108" s="18" t="s">
        <v>90</v>
      </c>
      <c r="HN108" s="18" t="s">
        <v>90</v>
      </c>
      <c r="HO108" s="18" t="s">
        <v>90</v>
      </c>
      <c r="HP108" s="18" t="s">
        <v>90</v>
      </c>
      <c r="HQ108" s="18" t="s">
        <v>90</v>
      </c>
      <c r="HR108" s="18" t="s">
        <v>90</v>
      </c>
      <c r="HS108" s="18" t="s">
        <v>90</v>
      </c>
      <c r="HT108" s="18" t="s">
        <v>90</v>
      </c>
      <c r="HU108" s="18" t="s">
        <v>90</v>
      </c>
      <c r="HV108" s="18" t="s">
        <v>90</v>
      </c>
      <c r="HW108" s="18" t="s">
        <v>90</v>
      </c>
      <c r="HX108" s="18" t="s">
        <v>90</v>
      </c>
      <c r="HY108" s="18" t="s">
        <v>90</v>
      </c>
      <c r="HZ108" s="18" t="s">
        <v>90</v>
      </c>
      <c r="IA108" s="18" t="s">
        <v>90</v>
      </c>
      <c r="IB108" s="18" t="s">
        <v>90</v>
      </c>
      <c r="IC108" s="18" t="s">
        <v>90</v>
      </c>
      <c r="ID108" s="18" t="s">
        <v>90</v>
      </c>
      <c r="IE108" s="18" t="s">
        <v>90</v>
      </c>
      <c r="IF108" s="18" t="s">
        <v>90</v>
      </c>
      <c r="IG108" s="18" t="s">
        <v>90</v>
      </c>
      <c r="IH108" s="18" t="s">
        <v>90</v>
      </c>
      <c r="II108" s="18" t="s">
        <v>90</v>
      </c>
    </row>
    <row r="109" spans="8:15" ht="6" customHeight="1" thickBot="1">
      <c r="H109" s="3"/>
      <c r="I109" s="3"/>
      <c r="J109" s="3"/>
      <c r="K109" s="3"/>
      <c r="L109" s="4"/>
      <c r="M109" s="5" t="s">
        <v>90</v>
      </c>
      <c r="N109" s="5"/>
      <c r="O109" s="5"/>
    </row>
    <row r="110" spans="2:15" ht="15.75" thickBot="1">
      <c r="B110" s="18">
        <v>1</v>
      </c>
      <c r="C110" s="18">
        <v>2</v>
      </c>
      <c r="D110" s="18">
        <v>3</v>
      </c>
      <c r="E110" s="18">
        <v>4</v>
      </c>
      <c r="F110" s="18">
        <v>5</v>
      </c>
      <c r="G110" s="221" t="s">
        <v>105</v>
      </c>
      <c r="H110" s="222"/>
      <c r="I110" s="222"/>
      <c r="J110" s="222"/>
      <c r="K110" s="222"/>
      <c r="L110" s="223"/>
      <c r="M110" s="250" t="s">
        <v>177</v>
      </c>
      <c r="N110" s="251"/>
      <c r="O110" s="101">
        <f>'Calcul hono '!Q171</f>
        <v>0</v>
      </c>
    </row>
    <row r="111" spans="2:15" ht="15.75" thickBot="1">
      <c r="B111" s="18"/>
      <c r="C111" s="18"/>
      <c r="D111" s="18"/>
      <c r="E111" s="18"/>
      <c r="F111" s="18"/>
      <c r="H111" s="18" t="s">
        <v>90</v>
      </c>
      <c r="I111" s="18" t="s">
        <v>90</v>
      </c>
      <c r="J111" s="18" t="s">
        <v>90</v>
      </c>
      <c r="K111" s="18" t="s">
        <v>90</v>
      </c>
      <c r="L111" s="18" t="s">
        <v>90</v>
      </c>
      <c r="M111" s="245" t="s">
        <v>178</v>
      </c>
      <c r="N111" s="245"/>
      <c r="O111" s="102">
        <f>'Calcul hono '!Q172</f>
        <v>0</v>
      </c>
    </row>
    <row r="112" spans="1:15" ht="15.75" thickBot="1">
      <c r="A112" s="139">
        <f>'Calcul hono '!A144</f>
        <v>0</v>
      </c>
      <c r="B112" s="26"/>
      <c r="C112" s="26"/>
      <c r="D112" s="26"/>
      <c r="E112" s="26"/>
      <c r="F112" s="50" t="s">
        <v>5</v>
      </c>
      <c r="G112" s="17" t="s">
        <v>106</v>
      </c>
      <c r="H112" s="18" t="s">
        <v>90</v>
      </c>
      <c r="I112" s="18" t="s">
        <v>90</v>
      </c>
      <c r="J112" s="18" t="s">
        <v>90</v>
      </c>
      <c r="K112" s="18" t="s">
        <v>90</v>
      </c>
      <c r="L112" s="18" t="s">
        <v>90</v>
      </c>
      <c r="M112" s="81"/>
      <c r="N112" s="86" t="s">
        <v>152</v>
      </c>
      <c r="O112" s="100" t="e">
        <f>'Calcul hono '!O171</f>
        <v>#DIV/0!</v>
      </c>
    </row>
    <row r="113" spans="1:15" ht="15.75" thickBot="1">
      <c r="A113" s="139">
        <f>'Calcul hono '!A145</f>
        <v>0</v>
      </c>
      <c r="B113" s="26"/>
      <c r="C113" s="26" t="s">
        <v>5</v>
      </c>
      <c r="D113" s="26"/>
      <c r="E113" s="26"/>
      <c r="F113" s="50"/>
      <c r="G113" s="17" t="s">
        <v>185</v>
      </c>
      <c r="H113" s="18" t="s">
        <v>90</v>
      </c>
      <c r="I113" s="18" t="s">
        <v>90</v>
      </c>
      <c r="J113" s="18" t="s">
        <v>90</v>
      </c>
      <c r="K113" s="18" t="s">
        <v>90</v>
      </c>
      <c r="L113" s="18" t="s">
        <v>90</v>
      </c>
      <c r="M113" s="81"/>
      <c r="N113" s="86" t="s">
        <v>152</v>
      </c>
      <c r="O113" s="100" t="e">
        <f>'Calcul hono '!O172</f>
        <v>#DIV/0!</v>
      </c>
    </row>
    <row r="114" spans="1:15" ht="15.75" thickBot="1">
      <c r="A114" s="139">
        <f>'Calcul hono '!A146</f>
        <v>0</v>
      </c>
      <c r="B114" s="26"/>
      <c r="C114" s="26" t="s">
        <v>5</v>
      </c>
      <c r="D114" s="26"/>
      <c r="E114" s="26"/>
      <c r="F114" s="50"/>
      <c r="G114" s="17" t="s">
        <v>107</v>
      </c>
      <c r="H114" s="18" t="s">
        <v>90</v>
      </c>
      <c r="I114" s="18" t="s">
        <v>90</v>
      </c>
      <c r="J114" s="18" t="s">
        <v>90</v>
      </c>
      <c r="K114" s="18" t="s">
        <v>90</v>
      </c>
      <c r="L114" s="18" t="s">
        <v>90</v>
      </c>
      <c r="M114" s="81"/>
      <c r="N114" s="104" t="s">
        <v>196</v>
      </c>
      <c r="O114" s="63">
        <f>'Calcul hono '!Q168</f>
        <v>0</v>
      </c>
    </row>
    <row r="115" spans="1:15" ht="14.25">
      <c r="A115" s="139">
        <f>'Calcul hono '!A147</f>
        <v>0</v>
      </c>
      <c r="B115" s="26"/>
      <c r="C115" s="26" t="s">
        <v>5</v>
      </c>
      <c r="D115" s="26"/>
      <c r="E115" s="26"/>
      <c r="F115" s="50"/>
      <c r="G115" s="17" t="s">
        <v>50</v>
      </c>
      <c r="H115" s="18" t="s">
        <v>90</v>
      </c>
      <c r="I115" s="18" t="s">
        <v>90</v>
      </c>
      <c r="J115" s="18" t="s">
        <v>90</v>
      </c>
      <c r="K115" s="18" t="s">
        <v>90</v>
      </c>
      <c r="L115" s="18" t="s">
        <v>90</v>
      </c>
      <c r="M115" s="18" t="s">
        <v>90</v>
      </c>
      <c r="N115" s="18" t="s">
        <v>90</v>
      </c>
      <c r="O115" s="18" t="s">
        <v>90</v>
      </c>
    </row>
    <row r="116" spans="1:15" ht="14.25">
      <c r="A116" s="139">
        <f>'Calcul hono '!A148</f>
        <v>0</v>
      </c>
      <c r="B116" s="26"/>
      <c r="C116" s="26" t="s">
        <v>5</v>
      </c>
      <c r="D116" s="26"/>
      <c r="E116" s="26"/>
      <c r="F116" s="50"/>
      <c r="G116" s="17" t="s">
        <v>110</v>
      </c>
      <c r="H116" s="18" t="s">
        <v>90</v>
      </c>
      <c r="I116" s="18" t="s">
        <v>90</v>
      </c>
      <c r="J116" s="18" t="s">
        <v>90</v>
      </c>
      <c r="K116" s="18" t="s">
        <v>90</v>
      </c>
      <c r="L116" s="18" t="s">
        <v>90</v>
      </c>
      <c r="M116" s="18" t="s">
        <v>90</v>
      </c>
      <c r="N116" s="18" t="s">
        <v>90</v>
      </c>
      <c r="O116" s="18" t="s">
        <v>90</v>
      </c>
    </row>
    <row r="117" spans="1:15" ht="14.25">
      <c r="A117" s="139">
        <f>'Calcul hono '!A149</f>
        <v>0</v>
      </c>
      <c r="B117" s="26"/>
      <c r="C117" s="26" t="s">
        <v>5</v>
      </c>
      <c r="D117" s="26"/>
      <c r="E117" s="26"/>
      <c r="F117" s="50"/>
      <c r="G117" s="17" t="s">
        <v>111</v>
      </c>
      <c r="H117" s="18" t="s">
        <v>90</v>
      </c>
      <c r="I117" s="18" t="s">
        <v>90</v>
      </c>
      <c r="J117" s="18" t="s">
        <v>90</v>
      </c>
      <c r="K117" s="18" t="s">
        <v>90</v>
      </c>
      <c r="L117" s="18" t="s">
        <v>90</v>
      </c>
      <c r="M117" s="18" t="s">
        <v>90</v>
      </c>
      <c r="N117" s="18" t="s">
        <v>90</v>
      </c>
      <c r="O117" s="18" t="s">
        <v>90</v>
      </c>
    </row>
    <row r="118" spans="1:15" ht="14.25">
      <c r="A118" s="139">
        <f>'Calcul hono '!A150</f>
        <v>0</v>
      </c>
      <c r="B118" s="26"/>
      <c r="C118" s="26" t="s">
        <v>5</v>
      </c>
      <c r="D118" s="26"/>
      <c r="E118" s="26"/>
      <c r="F118" s="50"/>
      <c r="G118" s="17" t="s">
        <v>188</v>
      </c>
      <c r="H118" s="18" t="s">
        <v>90</v>
      </c>
      <c r="I118" s="18" t="s">
        <v>90</v>
      </c>
      <c r="J118" s="18" t="s">
        <v>90</v>
      </c>
      <c r="K118" s="18" t="s">
        <v>90</v>
      </c>
      <c r="L118" s="18" t="s">
        <v>90</v>
      </c>
      <c r="M118" s="18" t="s">
        <v>90</v>
      </c>
      <c r="N118" s="18" t="s">
        <v>90</v>
      </c>
      <c r="O118" s="18" t="s">
        <v>90</v>
      </c>
    </row>
    <row r="119" spans="1:15" ht="14.25">
      <c r="A119" s="139">
        <f>'Calcul hono '!A151</f>
        <v>0</v>
      </c>
      <c r="B119" s="26"/>
      <c r="C119" s="26" t="s">
        <v>5</v>
      </c>
      <c r="D119" s="26"/>
      <c r="E119" s="26"/>
      <c r="F119" s="50"/>
      <c r="G119" s="17" t="s">
        <v>108</v>
      </c>
      <c r="H119" s="18" t="s">
        <v>90</v>
      </c>
      <c r="I119" s="18" t="s">
        <v>90</v>
      </c>
      <c r="J119" s="18" t="s">
        <v>90</v>
      </c>
      <c r="K119" s="18" t="s">
        <v>90</v>
      </c>
      <c r="L119" s="18" t="s">
        <v>90</v>
      </c>
      <c r="M119" s="18" t="s">
        <v>90</v>
      </c>
      <c r="N119" s="18" t="s">
        <v>90</v>
      </c>
      <c r="O119" s="18" t="s">
        <v>90</v>
      </c>
    </row>
    <row r="120" spans="1:15" ht="14.25">
      <c r="A120" s="139" t="str">
        <f>'Calcul hono '!A152</f>
        <v>X</v>
      </c>
      <c r="B120" s="26" t="s">
        <v>5</v>
      </c>
      <c r="C120" s="26"/>
      <c r="D120" s="26"/>
      <c r="E120" s="26"/>
      <c r="F120" s="50"/>
      <c r="G120" s="17" t="s">
        <v>109</v>
      </c>
      <c r="H120" s="18" t="s">
        <v>90</v>
      </c>
      <c r="I120" s="18" t="s">
        <v>90</v>
      </c>
      <c r="J120" s="18" t="s">
        <v>90</v>
      </c>
      <c r="K120" s="18" t="s">
        <v>90</v>
      </c>
      <c r="L120" s="18" t="s">
        <v>90</v>
      </c>
      <c r="M120" s="18" t="s">
        <v>90</v>
      </c>
      <c r="N120" s="18" t="s">
        <v>90</v>
      </c>
      <c r="O120" s="18" t="s">
        <v>90</v>
      </c>
    </row>
    <row r="121" spans="1:15" ht="14.25">
      <c r="A121" s="139">
        <f>'Calcul hono '!A153</f>
        <v>0</v>
      </c>
      <c r="B121" s="26"/>
      <c r="C121" s="26" t="s">
        <v>5</v>
      </c>
      <c r="D121" s="26"/>
      <c r="E121" s="26"/>
      <c r="F121" s="50"/>
      <c r="G121" s="17" t="s">
        <v>52</v>
      </c>
      <c r="H121" s="18" t="s">
        <v>90</v>
      </c>
      <c r="I121" s="18" t="s">
        <v>90</v>
      </c>
      <c r="J121" s="18" t="s">
        <v>90</v>
      </c>
      <c r="K121" s="18" t="s">
        <v>90</v>
      </c>
      <c r="L121" s="18" t="s">
        <v>90</v>
      </c>
      <c r="M121" s="18" t="s">
        <v>90</v>
      </c>
      <c r="N121" s="18" t="s">
        <v>90</v>
      </c>
      <c r="O121" s="18" t="s">
        <v>90</v>
      </c>
    </row>
    <row r="122" spans="1:15" ht="14.25">
      <c r="A122" s="139">
        <f>'Calcul hono '!A154</f>
        <v>0</v>
      </c>
      <c r="B122" s="26"/>
      <c r="C122" s="26" t="s">
        <v>5</v>
      </c>
      <c r="D122" s="26"/>
      <c r="E122" s="26"/>
      <c r="F122" s="50"/>
      <c r="G122" s="17" t="s">
        <v>53</v>
      </c>
      <c r="H122" s="18" t="s">
        <v>90</v>
      </c>
      <c r="I122" s="18" t="s">
        <v>90</v>
      </c>
      <c r="J122" s="18" t="s">
        <v>90</v>
      </c>
      <c r="K122" s="18" t="s">
        <v>90</v>
      </c>
      <c r="L122" s="18" t="s">
        <v>90</v>
      </c>
      <c r="M122" s="18" t="s">
        <v>90</v>
      </c>
      <c r="N122" s="18" t="s">
        <v>90</v>
      </c>
      <c r="O122" s="18" t="s">
        <v>90</v>
      </c>
    </row>
    <row r="123" spans="1:15" ht="14.25">
      <c r="A123" s="139">
        <f>'Calcul hono '!A155</f>
        <v>0</v>
      </c>
      <c r="B123" s="26"/>
      <c r="C123" s="26" t="s">
        <v>5</v>
      </c>
      <c r="D123" s="26"/>
      <c r="E123" s="26"/>
      <c r="F123" s="50"/>
      <c r="G123" s="17" t="s">
        <v>54</v>
      </c>
      <c r="H123" s="18" t="s">
        <v>90</v>
      </c>
      <c r="I123" s="18" t="s">
        <v>90</v>
      </c>
      <c r="J123" s="18" t="s">
        <v>90</v>
      </c>
      <c r="K123" s="18" t="s">
        <v>90</v>
      </c>
      <c r="L123" s="18" t="s">
        <v>90</v>
      </c>
      <c r="M123" s="18" t="s">
        <v>90</v>
      </c>
      <c r="N123" s="18" t="s">
        <v>90</v>
      </c>
      <c r="O123" s="18" t="s">
        <v>90</v>
      </c>
    </row>
    <row r="124" spans="1:15" ht="14.25">
      <c r="A124" s="139">
        <f>'Calcul hono '!A156</f>
        <v>0</v>
      </c>
      <c r="B124" s="26"/>
      <c r="C124" s="26" t="s">
        <v>5</v>
      </c>
      <c r="D124" s="26"/>
      <c r="E124" s="26"/>
      <c r="F124" s="50"/>
      <c r="G124" s="17" t="s">
        <v>55</v>
      </c>
      <c r="H124" s="18" t="s">
        <v>90</v>
      </c>
      <c r="I124" s="18" t="s">
        <v>90</v>
      </c>
      <c r="J124" s="18" t="s">
        <v>90</v>
      </c>
      <c r="K124" s="18" t="s">
        <v>90</v>
      </c>
      <c r="L124" s="18" t="s">
        <v>90</v>
      </c>
      <c r="M124" s="18" t="s">
        <v>90</v>
      </c>
      <c r="N124" s="18" t="s">
        <v>90</v>
      </c>
      <c r="O124" s="18" t="s">
        <v>90</v>
      </c>
    </row>
    <row r="125" spans="1:15" ht="14.25">
      <c r="A125" s="139">
        <f>'Calcul hono '!A157</f>
        <v>0</v>
      </c>
      <c r="B125" s="26"/>
      <c r="C125" s="26" t="s">
        <v>5</v>
      </c>
      <c r="D125" s="26"/>
      <c r="E125" s="26"/>
      <c r="F125" s="50"/>
      <c r="G125" s="17" t="s">
        <v>56</v>
      </c>
      <c r="H125" s="18" t="s">
        <v>90</v>
      </c>
      <c r="I125" s="18" t="s">
        <v>90</v>
      </c>
      <c r="J125" s="18" t="s">
        <v>90</v>
      </c>
      <c r="K125" s="18" t="s">
        <v>90</v>
      </c>
      <c r="L125" s="18" t="s">
        <v>90</v>
      </c>
      <c r="M125" s="18" t="s">
        <v>90</v>
      </c>
      <c r="N125" s="18" t="s">
        <v>90</v>
      </c>
      <c r="O125" s="18" t="s">
        <v>90</v>
      </c>
    </row>
    <row r="126" spans="1:15" ht="14.25">
      <c r="A126" s="139" t="str">
        <f>'Calcul hono '!A158</f>
        <v>X</v>
      </c>
      <c r="B126" s="26" t="s">
        <v>5</v>
      </c>
      <c r="C126" s="26"/>
      <c r="D126" s="26"/>
      <c r="E126" s="26"/>
      <c r="F126" s="50"/>
      <c r="G126" s="17" t="s">
        <v>57</v>
      </c>
      <c r="H126" s="18" t="s">
        <v>90</v>
      </c>
      <c r="I126" s="18" t="s">
        <v>90</v>
      </c>
      <c r="J126" s="18" t="s">
        <v>90</v>
      </c>
      <c r="K126" s="18" t="s">
        <v>90</v>
      </c>
      <c r="L126" s="18" t="s">
        <v>90</v>
      </c>
      <c r="M126" s="18" t="s">
        <v>90</v>
      </c>
      <c r="N126" s="18" t="s">
        <v>90</v>
      </c>
      <c r="O126" s="18" t="s">
        <v>90</v>
      </c>
    </row>
    <row r="127" spans="1:15" ht="14.25">
      <c r="A127" s="139">
        <f>'Calcul hono '!A159</f>
        <v>0</v>
      </c>
      <c r="B127" s="26"/>
      <c r="C127" s="26" t="s">
        <v>5</v>
      </c>
      <c r="D127" s="26"/>
      <c r="E127" s="26"/>
      <c r="F127" s="50"/>
      <c r="G127" s="17" t="s">
        <v>117</v>
      </c>
      <c r="H127" s="18" t="s">
        <v>90</v>
      </c>
      <c r="I127" s="18" t="s">
        <v>90</v>
      </c>
      <c r="J127" s="18" t="s">
        <v>90</v>
      </c>
      <c r="K127" s="18" t="s">
        <v>90</v>
      </c>
      <c r="L127" s="18" t="s">
        <v>90</v>
      </c>
      <c r="M127" s="18" t="s">
        <v>90</v>
      </c>
      <c r="N127" s="18" t="s">
        <v>90</v>
      </c>
      <c r="O127" s="18" t="s">
        <v>90</v>
      </c>
    </row>
    <row r="128" spans="1:15" ht="14.25">
      <c r="A128" s="139">
        <f>'Calcul hono '!A160</f>
        <v>0</v>
      </c>
      <c r="B128" s="26"/>
      <c r="C128" s="26" t="s">
        <v>5</v>
      </c>
      <c r="D128" s="26"/>
      <c r="E128" s="26"/>
      <c r="F128" s="50"/>
      <c r="G128" s="17" t="s">
        <v>192</v>
      </c>
      <c r="H128" s="18" t="s">
        <v>90</v>
      </c>
      <c r="I128" s="18" t="s">
        <v>90</v>
      </c>
      <c r="J128" s="18" t="s">
        <v>90</v>
      </c>
      <c r="K128" s="18" t="s">
        <v>90</v>
      </c>
      <c r="L128" s="18" t="s">
        <v>90</v>
      </c>
      <c r="M128" s="18" t="s">
        <v>90</v>
      </c>
      <c r="N128" s="18" t="s">
        <v>90</v>
      </c>
      <c r="O128" s="18" t="s">
        <v>90</v>
      </c>
    </row>
    <row r="129" spans="1:15" ht="14.25">
      <c r="A129" s="139">
        <f>'Calcul hono '!A161</f>
        <v>0</v>
      </c>
      <c r="B129" s="26"/>
      <c r="C129" s="26" t="s">
        <v>5</v>
      </c>
      <c r="D129" s="26"/>
      <c r="E129" s="26"/>
      <c r="F129" s="50"/>
      <c r="G129" s="17" t="s">
        <v>218</v>
      </c>
      <c r="H129" s="18" t="s">
        <v>90</v>
      </c>
      <c r="I129" s="18" t="s">
        <v>90</v>
      </c>
      <c r="J129" s="18" t="s">
        <v>90</v>
      </c>
      <c r="K129" s="18" t="s">
        <v>90</v>
      </c>
      <c r="L129" s="18" t="s">
        <v>90</v>
      </c>
      <c r="M129" s="18" t="s">
        <v>90</v>
      </c>
      <c r="N129" s="18" t="s">
        <v>90</v>
      </c>
      <c r="O129" s="18" t="s">
        <v>90</v>
      </c>
    </row>
    <row r="130" spans="1:15" ht="14.25">
      <c r="A130" s="139">
        <f>'Calcul hono '!A162</f>
        <v>0</v>
      </c>
      <c r="B130" s="26"/>
      <c r="C130" s="26" t="s">
        <v>5</v>
      </c>
      <c r="D130" s="26"/>
      <c r="E130" s="26"/>
      <c r="F130" s="50" t="s">
        <v>5</v>
      </c>
      <c r="G130" s="17" t="s">
        <v>193</v>
      </c>
      <c r="H130" s="18" t="s">
        <v>90</v>
      </c>
      <c r="I130" s="18" t="s">
        <v>90</v>
      </c>
      <c r="J130" s="18" t="s">
        <v>90</v>
      </c>
      <c r="K130" s="18" t="s">
        <v>90</v>
      </c>
      <c r="L130" s="18" t="s">
        <v>90</v>
      </c>
      <c r="M130" s="18" t="s">
        <v>90</v>
      </c>
      <c r="N130" s="18" t="s">
        <v>90</v>
      </c>
      <c r="O130" s="18" t="s">
        <v>90</v>
      </c>
    </row>
    <row r="131" spans="1:15" ht="14.25">
      <c r="A131" s="139">
        <f>'Calcul hono '!A163</f>
        <v>0</v>
      </c>
      <c r="B131" s="26"/>
      <c r="C131" s="26" t="s">
        <v>5</v>
      </c>
      <c r="D131" s="26"/>
      <c r="E131" s="26" t="s">
        <v>90</v>
      </c>
      <c r="F131" s="50"/>
      <c r="G131" s="17" t="s">
        <v>194</v>
      </c>
      <c r="H131" s="18" t="s">
        <v>90</v>
      </c>
      <c r="I131" s="18" t="s">
        <v>90</v>
      </c>
      <c r="J131" s="18" t="s">
        <v>90</v>
      </c>
      <c r="K131" s="18" t="s">
        <v>90</v>
      </c>
      <c r="L131" s="18" t="s">
        <v>90</v>
      </c>
      <c r="M131" s="18" t="s">
        <v>90</v>
      </c>
      <c r="N131" s="18" t="s">
        <v>90</v>
      </c>
      <c r="O131" s="18" t="s">
        <v>90</v>
      </c>
    </row>
    <row r="132" spans="1:15" ht="14.25">
      <c r="A132" s="139">
        <f>'Calcul hono '!A164</f>
        <v>0</v>
      </c>
      <c r="B132" s="26"/>
      <c r="C132" s="26" t="s">
        <v>5</v>
      </c>
      <c r="D132" s="26"/>
      <c r="E132" s="26" t="s">
        <v>90</v>
      </c>
      <c r="F132" s="50"/>
      <c r="G132" s="17" t="s">
        <v>195</v>
      </c>
      <c r="H132" s="18" t="s">
        <v>90</v>
      </c>
      <c r="I132" s="18" t="s">
        <v>90</v>
      </c>
      <c r="J132" s="18" t="s">
        <v>90</v>
      </c>
      <c r="K132" s="18" t="s">
        <v>90</v>
      </c>
      <c r="L132" s="18" t="s">
        <v>90</v>
      </c>
      <c r="M132" s="18" t="s">
        <v>90</v>
      </c>
      <c r="N132" s="18" t="s">
        <v>90</v>
      </c>
      <c r="O132" s="18" t="s">
        <v>90</v>
      </c>
    </row>
    <row r="133" spans="1:15" ht="14.25">
      <c r="A133" s="139" t="str">
        <f>'Calcul hono '!A165</f>
        <v>X</v>
      </c>
      <c r="B133" s="26" t="s">
        <v>5</v>
      </c>
      <c r="C133" s="26"/>
      <c r="D133" s="26"/>
      <c r="E133" s="26"/>
      <c r="F133" s="50" t="s">
        <v>90</v>
      </c>
      <c r="G133" s="20" t="s">
        <v>214</v>
      </c>
      <c r="H133" s="18" t="s">
        <v>90</v>
      </c>
      <c r="I133" s="18" t="s">
        <v>90</v>
      </c>
      <c r="J133" s="18" t="s">
        <v>90</v>
      </c>
      <c r="K133" s="18" t="s">
        <v>90</v>
      </c>
      <c r="L133" s="18" t="s">
        <v>90</v>
      </c>
      <c r="M133" s="18" t="s">
        <v>90</v>
      </c>
      <c r="N133" s="18" t="s">
        <v>90</v>
      </c>
      <c r="O133" s="18" t="s">
        <v>90</v>
      </c>
    </row>
    <row r="134" spans="1:15" ht="14.25">
      <c r="A134" s="139">
        <f>'Calcul hono '!A166</f>
        <v>0</v>
      </c>
      <c r="B134" s="26"/>
      <c r="C134" s="26" t="s">
        <v>5</v>
      </c>
      <c r="D134" s="26"/>
      <c r="E134" s="26"/>
      <c r="F134" s="50" t="s">
        <v>90</v>
      </c>
      <c r="G134" s="20" t="s">
        <v>204</v>
      </c>
      <c r="H134" s="18" t="s">
        <v>90</v>
      </c>
      <c r="I134" s="18" t="s">
        <v>90</v>
      </c>
      <c r="J134" s="18" t="s">
        <v>90</v>
      </c>
      <c r="K134" s="18" t="s">
        <v>90</v>
      </c>
      <c r="L134" s="18" t="s">
        <v>90</v>
      </c>
      <c r="M134" s="18" t="s">
        <v>90</v>
      </c>
      <c r="N134" s="18" t="s">
        <v>90</v>
      </c>
      <c r="O134" s="18" t="s">
        <v>90</v>
      </c>
    </row>
    <row r="135" spans="1:15" ht="14.25">
      <c r="A135" s="139">
        <f>'Calcul hono '!A167</f>
        <v>0</v>
      </c>
      <c r="B135" s="26"/>
      <c r="C135" s="26"/>
      <c r="D135" s="26" t="s">
        <v>5</v>
      </c>
      <c r="E135" s="26"/>
      <c r="F135" s="50" t="s">
        <v>90</v>
      </c>
      <c r="G135" s="20" t="s">
        <v>216</v>
      </c>
      <c r="H135" s="18" t="s">
        <v>90</v>
      </c>
      <c r="I135" s="18" t="s">
        <v>90</v>
      </c>
      <c r="J135" s="18" t="s">
        <v>90</v>
      </c>
      <c r="K135" s="18" t="s">
        <v>90</v>
      </c>
      <c r="L135" s="18" t="s">
        <v>90</v>
      </c>
      <c r="M135" s="18" t="s">
        <v>90</v>
      </c>
      <c r="N135" s="18" t="s">
        <v>90</v>
      </c>
      <c r="O135" s="18" t="s">
        <v>90</v>
      </c>
    </row>
    <row r="136" spans="1:15" s="29" customFormat="1" ht="12.75">
      <c r="A136" s="141"/>
      <c r="G136" s="30"/>
      <c r="K136" s="31"/>
      <c r="L136" s="31"/>
      <c r="M136" s="32"/>
      <c r="N136" s="33"/>
      <c r="O136" s="33"/>
    </row>
    <row r="137" spans="8:15" ht="6" customHeight="1" thickBot="1">
      <c r="H137" s="3"/>
      <c r="I137" s="3"/>
      <c r="J137" s="3"/>
      <c r="K137" s="3"/>
      <c r="L137" s="4"/>
      <c r="M137" s="5" t="s">
        <v>90</v>
      </c>
      <c r="N137" s="5"/>
      <c r="O137" s="5"/>
    </row>
    <row r="138" spans="2:15" ht="15.75" thickBot="1">
      <c r="B138" s="18">
        <v>1</v>
      </c>
      <c r="C138" s="18">
        <v>2</v>
      </c>
      <c r="D138" s="18">
        <v>3</v>
      </c>
      <c r="E138" s="18">
        <v>4</v>
      </c>
      <c r="F138" s="18">
        <v>5</v>
      </c>
      <c r="G138" s="221" t="s">
        <v>219</v>
      </c>
      <c r="H138" s="222"/>
      <c r="I138" s="222"/>
      <c r="J138" s="222"/>
      <c r="K138" s="222"/>
      <c r="L138" s="223"/>
      <c r="M138" s="250" t="s">
        <v>177</v>
      </c>
      <c r="N138" s="251"/>
      <c r="O138" s="101">
        <f>'Calcul hono '!Q194</f>
        <v>0</v>
      </c>
    </row>
    <row r="139" spans="2:15" ht="15.75" thickBot="1">
      <c r="B139" s="18"/>
      <c r="C139" s="18"/>
      <c r="D139" s="18"/>
      <c r="E139" s="18"/>
      <c r="F139" s="18"/>
      <c r="H139" s="18" t="s">
        <v>90</v>
      </c>
      <c r="I139" s="18" t="s">
        <v>90</v>
      </c>
      <c r="J139" s="18" t="s">
        <v>90</v>
      </c>
      <c r="K139" s="18" t="s">
        <v>90</v>
      </c>
      <c r="L139" s="18" t="s">
        <v>90</v>
      </c>
      <c r="M139" s="245" t="s">
        <v>178</v>
      </c>
      <c r="N139" s="245"/>
      <c r="O139" s="102">
        <f>'Calcul hono '!Q195</f>
        <v>0</v>
      </c>
    </row>
    <row r="140" spans="1:15" ht="15.75" thickBot="1">
      <c r="A140" s="139">
        <f>'Calcul hono '!A179</f>
        <v>0</v>
      </c>
      <c r="B140" s="26"/>
      <c r="C140" s="26" t="s">
        <v>5</v>
      </c>
      <c r="D140" s="26"/>
      <c r="E140" s="26"/>
      <c r="F140" s="26"/>
      <c r="G140" s="17" t="s">
        <v>123</v>
      </c>
      <c r="H140" s="18" t="s">
        <v>90</v>
      </c>
      <c r="I140" s="18" t="s">
        <v>90</v>
      </c>
      <c r="J140" s="18" t="s">
        <v>90</v>
      </c>
      <c r="K140" s="18" t="s">
        <v>90</v>
      </c>
      <c r="L140" s="18" t="s">
        <v>90</v>
      </c>
      <c r="M140" s="81"/>
      <c r="N140" s="86" t="s">
        <v>152</v>
      </c>
      <c r="O140" s="100" t="e">
        <f>'Calcul hono '!O194</f>
        <v>#DIV/0!</v>
      </c>
    </row>
    <row r="141" spans="1:15" ht="15.75" thickBot="1">
      <c r="A141" s="139">
        <f>'Calcul hono '!A180</f>
        <v>0</v>
      </c>
      <c r="B141" s="26"/>
      <c r="C141" s="26" t="s">
        <v>5</v>
      </c>
      <c r="D141" s="26"/>
      <c r="E141" s="26"/>
      <c r="F141" s="26"/>
      <c r="G141" s="17" t="s">
        <v>126</v>
      </c>
      <c r="H141" s="18" t="s">
        <v>90</v>
      </c>
      <c r="I141" s="18" t="s">
        <v>90</v>
      </c>
      <c r="J141" s="18" t="s">
        <v>90</v>
      </c>
      <c r="K141" s="18" t="s">
        <v>90</v>
      </c>
      <c r="L141" s="18" t="s">
        <v>90</v>
      </c>
      <c r="M141" s="81"/>
      <c r="N141" s="86" t="s">
        <v>152</v>
      </c>
      <c r="O141" s="100" t="e">
        <f>'Calcul hono '!O195</f>
        <v>#DIV/0!</v>
      </c>
    </row>
    <row r="142" spans="1:15" ht="15.75" thickBot="1">
      <c r="A142" s="139">
        <f>'Calcul hono '!A181</f>
        <v>0</v>
      </c>
      <c r="B142" s="26"/>
      <c r="C142" s="26" t="s">
        <v>5</v>
      </c>
      <c r="D142" s="26"/>
      <c r="E142" s="26"/>
      <c r="F142" s="26"/>
      <c r="G142" s="17" t="s">
        <v>127</v>
      </c>
      <c r="H142" s="18" t="s">
        <v>90</v>
      </c>
      <c r="I142" s="18" t="s">
        <v>90</v>
      </c>
      <c r="J142" s="18" t="s">
        <v>90</v>
      </c>
      <c r="K142" s="18" t="s">
        <v>90</v>
      </c>
      <c r="L142" s="18" t="s">
        <v>90</v>
      </c>
      <c r="M142" s="81"/>
      <c r="N142" s="104" t="s">
        <v>196</v>
      </c>
      <c r="O142" s="63">
        <f>'Calcul hono '!Q191</f>
        <v>0</v>
      </c>
    </row>
    <row r="143" spans="1:15" ht="14.25">
      <c r="A143" s="139">
        <f>'Calcul hono '!A182</f>
        <v>0</v>
      </c>
      <c r="B143" s="26"/>
      <c r="C143" s="26" t="s">
        <v>5</v>
      </c>
      <c r="D143" s="26"/>
      <c r="E143" s="26"/>
      <c r="F143" s="26"/>
      <c r="G143" s="17" t="s">
        <v>128</v>
      </c>
      <c r="H143" s="18" t="s">
        <v>90</v>
      </c>
      <c r="I143" s="18" t="s">
        <v>90</v>
      </c>
      <c r="J143" s="18" t="s">
        <v>90</v>
      </c>
      <c r="K143" s="18" t="s">
        <v>90</v>
      </c>
      <c r="L143" s="18" t="s">
        <v>90</v>
      </c>
      <c r="M143" s="18" t="s">
        <v>90</v>
      </c>
      <c r="N143" s="18" t="s">
        <v>90</v>
      </c>
      <c r="O143" s="18" t="s">
        <v>90</v>
      </c>
    </row>
    <row r="144" spans="1:15" ht="14.25">
      <c r="A144" s="139">
        <f>'Calcul hono '!A183</f>
        <v>0</v>
      </c>
      <c r="B144" s="26"/>
      <c r="C144" s="26" t="s">
        <v>5</v>
      </c>
      <c r="D144" s="26"/>
      <c r="E144" s="26"/>
      <c r="F144" s="26"/>
      <c r="G144" s="17" t="s">
        <v>129</v>
      </c>
      <c r="H144" s="18" t="s">
        <v>90</v>
      </c>
      <c r="I144" s="18" t="s">
        <v>90</v>
      </c>
      <c r="J144" s="18" t="s">
        <v>90</v>
      </c>
      <c r="K144" s="18" t="s">
        <v>90</v>
      </c>
      <c r="L144" s="18" t="s">
        <v>90</v>
      </c>
      <c r="M144" s="18" t="s">
        <v>90</v>
      </c>
      <c r="N144" s="18" t="s">
        <v>90</v>
      </c>
      <c r="O144" s="18" t="s">
        <v>90</v>
      </c>
    </row>
    <row r="145" spans="1:15" ht="14.25">
      <c r="A145" s="139">
        <f>'Calcul hono '!A184</f>
        <v>0</v>
      </c>
      <c r="B145" s="26"/>
      <c r="C145" s="26" t="s">
        <v>5</v>
      </c>
      <c r="D145" s="26"/>
      <c r="E145" s="26"/>
      <c r="F145" s="26"/>
      <c r="G145" s="17" t="s">
        <v>130</v>
      </c>
      <c r="H145" s="18" t="s">
        <v>90</v>
      </c>
      <c r="I145" s="18" t="s">
        <v>90</v>
      </c>
      <c r="J145" s="18" t="s">
        <v>90</v>
      </c>
      <c r="K145" s="18" t="s">
        <v>90</v>
      </c>
      <c r="L145" s="18" t="s">
        <v>90</v>
      </c>
      <c r="M145" s="18" t="s">
        <v>90</v>
      </c>
      <c r="N145" s="18" t="s">
        <v>90</v>
      </c>
      <c r="O145" s="18" t="s">
        <v>90</v>
      </c>
    </row>
    <row r="146" spans="1:15" ht="14.25">
      <c r="A146" s="139">
        <f>'Calcul hono '!A185</f>
        <v>0</v>
      </c>
      <c r="B146" s="26"/>
      <c r="C146" s="26" t="s">
        <v>5</v>
      </c>
      <c r="D146" s="26"/>
      <c r="E146" s="26"/>
      <c r="F146" s="26"/>
      <c r="G146" s="17" t="s">
        <v>69</v>
      </c>
      <c r="H146" s="18" t="s">
        <v>90</v>
      </c>
      <c r="I146" s="18" t="s">
        <v>90</v>
      </c>
      <c r="J146" s="18" t="s">
        <v>90</v>
      </c>
      <c r="K146" s="18" t="s">
        <v>90</v>
      </c>
      <c r="L146" s="18" t="s">
        <v>90</v>
      </c>
      <c r="M146" s="18" t="s">
        <v>90</v>
      </c>
      <c r="N146" s="18" t="s">
        <v>90</v>
      </c>
      <c r="O146" s="18" t="s">
        <v>90</v>
      </c>
    </row>
    <row r="147" spans="1:15" ht="14.25">
      <c r="A147" s="139">
        <f>'Calcul hono '!A186</f>
        <v>0</v>
      </c>
      <c r="B147" s="26"/>
      <c r="C147" s="26" t="s">
        <v>5</v>
      </c>
      <c r="D147" s="26"/>
      <c r="E147" s="26"/>
      <c r="F147" s="26"/>
      <c r="G147" s="17" t="s">
        <v>70</v>
      </c>
      <c r="H147" s="18" t="s">
        <v>90</v>
      </c>
      <c r="I147" s="18" t="s">
        <v>90</v>
      </c>
      <c r="J147" s="18" t="s">
        <v>90</v>
      </c>
      <c r="K147" s="18" t="s">
        <v>90</v>
      </c>
      <c r="L147" s="18" t="s">
        <v>90</v>
      </c>
      <c r="M147" s="18" t="s">
        <v>90</v>
      </c>
      <c r="N147" s="18" t="s">
        <v>90</v>
      </c>
      <c r="O147" s="18" t="s">
        <v>90</v>
      </c>
    </row>
    <row r="148" spans="1:15" ht="14.25">
      <c r="A148" s="139" t="str">
        <f>'Calcul hono '!A187</f>
        <v>X</v>
      </c>
      <c r="B148" s="26" t="s">
        <v>5</v>
      </c>
      <c r="C148" s="26"/>
      <c r="D148" s="26" t="s">
        <v>90</v>
      </c>
      <c r="E148" s="26"/>
      <c r="F148" s="26"/>
      <c r="G148" s="17" t="s">
        <v>71</v>
      </c>
      <c r="H148" s="18" t="s">
        <v>90</v>
      </c>
      <c r="I148" s="18" t="s">
        <v>90</v>
      </c>
      <c r="J148" s="18" t="s">
        <v>90</v>
      </c>
      <c r="K148" s="18" t="s">
        <v>90</v>
      </c>
      <c r="L148" s="18" t="s">
        <v>90</v>
      </c>
      <c r="M148" s="18" t="s">
        <v>90</v>
      </c>
      <c r="N148" s="18" t="s">
        <v>90</v>
      </c>
      <c r="O148" s="18" t="s">
        <v>90</v>
      </c>
    </row>
    <row r="149" spans="1:15" ht="14.25">
      <c r="A149" s="139">
        <f>'Calcul hono '!A188</f>
        <v>0</v>
      </c>
      <c r="B149" s="26"/>
      <c r="C149" s="26" t="s">
        <v>5</v>
      </c>
      <c r="D149" s="26"/>
      <c r="E149" s="26"/>
      <c r="F149" s="26"/>
      <c r="G149" s="17" t="s">
        <v>72</v>
      </c>
      <c r="H149" s="18" t="s">
        <v>90</v>
      </c>
      <c r="I149" s="18" t="s">
        <v>90</v>
      </c>
      <c r="J149" s="18" t="s">
        <v>90</v>
      </c>
      <c r="K149" s="18" t="s">
        <v>90</v>
      </c>
      <c r="L149" s="18" t="s">
        <v>90</v>
      </c>
      <c r="M149" s="18" t="s">
        <v>90</v>
      </c>
      <c r="N149" s="18" t="s">
        <v>90</v>
      </c>
      <c r="O149" s="18" t="s">
        <v>90</v>
      </c>
    </row>
    <row r="150" spans="1:15" ht="14.25">
      <c r="A150" s="139">
        <f>'Calcul hono '!A189</f>
        <v>0</v>
      </c>
      <c r="B150" s="26"/>
      <c r="C150" s="26"/>
      <c r="D150" s="26"/>
      <c r="E150" s="26"/>
      <c r="F150" s="26" t="s">
        <v>5</v>
      </c>
      <c r="G150" s="17" t="s">
        <v>138</v>
      </c>
      <c r="H150" s="18" t="s">
        <v>90</v>
      </c>
      <c r="I150" s="18" t="s">
        <v>90</v>
      </c>
      <c r="J150" s="18" t="s">
        <v>90</v>
      </c>
      <c r="K150" s="18" t="s">
        <v>90</v>
      </c>
      <c r="L150" s="18" t="s">
        <v>90</v>
      </c>
      <c r="M150" s="18" t="s">
        <v>90</v>
      </c>
      <c r="N150" s="18" t="s">
        <v>90</v>
      </c>
      <c r="O150" s="18" t="s">
        <v>90</v>
      </c>
    </row>
    <row r="151" spans="1:15" ht="14.25">
      <c r="A151" s="139">
        <f>'Calcul hono '!A190</f>
        <v>0</v>
      </c>
      <c r="B151" s="26"/>
      <c r="C151" s="26" t="s">
        <v>137</v>
      </c>
      <c r="D151" s="26"/>
      <c r="E151" s="26"/>
      <c r="F151" s="26" t="s">
        <v>136</v>
      </c>
      <c r="G151" s="17" t="s">
        <v>185</v>
      </c>
      <c r="H151" s="18" t="s">
        <v>90</v>
      </c>
      <c r="I151" s="18" t="s">
        <v>90</v>
      </c>
      <c r="J151" s="18" t="s">
        <v>90</v>
      </c>
      <c r="K151" s="18" t="s">
        <v>90</v>
      </c>
      <c r="L151" s="18" t="s">
        <v>90</v>
      </c>
      <c r="M151" s="18" t="s">
        <v>90</v>
      </c>
      <c r="N151" s="18" t="s">
        <v>90</v>
      </c>
      <c r="O151" s="18" t="s">
        <v>90</v>
      </c>
    </row>
    <row r="152" spans="8:15" ht="12.75">
      <c r="H152" s="18" t="s">
        <v>90</v>
      </c>
      <c r="I152" s="18" t="s">
        <v>90</v>
      </c>
      <c r="J152" s="18" t="s">
        <v>90</v>
      </c>
      <c r="K152" s="18" t="s">
        <v>90</v>
      </c>
      <c r="L152" s="18" t="s">
        <v>90</v>
      </c>
      <c r="M152" s="18" t="s">
        <v>90</v>
      </c>
      <c r="N152" s="18" t="s">
        <v>90</v>
      </c>
      <c r="O152" s="18" t="s">
        <v>90</v>
      </c>
    </row>
    <row r="153" spans="8:15" ht="6" customHeight="1" thickBot="1">
      <c r="H153" s="3"/>
      <c r="I153" s="3"/>
      <c r="J153" s="3"/>
      <c r="K153" s="3"/>
      <c r="L153" s="4"/>
      <c r="M153" s="5" t="s">
        <v>90</v>
      </c>
      <c r="N153" s="5"/>
      <c r="O153" s="5"/>
    </row>
    <row r="154" spans="2:15" ht="15.75" thickBot="1">
      <c r="B154" s="18">
        <v>1</v>
      </c>
      <c r="C154" s="18">
        <v>2</v>
      </c>
      <c r="D154" s="18">
        <v>3</v>
      </c>
      <c r="E154" s="18">
        <v>4</v>
      </c>
      <c r="F154" s="18">
        <v>5</v>
      </c>
      <c r="G154" s="221" t="s">
        <v>187</v>
      </c>
      <c r="H154" s="222"/>
      <c r="I154" s="222"/>
      <c r="J154" s="222"/>
      <c r="K154" s="222"/>
      <c r="L154" s="222"/>
      <c r="M154" s="250" t="s">
        <v>177</v>
      </c>
      <c r="N154" s="251"/>
      <c r="O154" s="101">
        <f>'Calcul hono '!Q228</f>
        <v>0</v>
      </c>
    </row>
    <row r="155" spans="2:15" ht="15.75" thickBot="1">
      <c r="B155" s="18"/>
      <c r="C155" s="18"/>
      <c r="D155" s="18"/>
      <c r="E155" s="18"/>
      <c r="F155" s="18"/>
      <c r="H155" s="18" t="s">
        <v>90</v>
      </c>
      <c r="I155" s="18" t="s">
        <v>90</v>
      </c>
      <c r="J155" s="18" t="s">
        <v>90</v>
      </c>
      <c r="K155" s="18" t="s">
        <v>90</v>
      </c>
      <c r="L155" s="18" t="s">
        <v>90</v>
      </c>
      <c r="M155" s="245" t="s">
        <v>178</v>
      </c>
      <c r="N155" s="245"/>
      <c r="O155" s="102">
        <f>'Calcul hono '!Q229</f>
        <v>0</v>
      </c>
    </row>
    <row r="156" spans="1:15" ht="15.75" thickBot="1">
      <c r="A156" s="139" t="str">
        <f>'Calcul hono '!A201</f>
        <v>X</v>
      </c>
      <c r="B156" s="26" t="s">
        <v>5</v>
      </c>
      <c r="C156" s="26"/>
      <c r="D156" s="26"/>
      <c r="E156" s="26"/>
      <c r="F156" s="26"/>
      <c r="G156" s="17" t="s">
        <v>139</v>
      </c>
      <c r="H156" s="18" t="s">
        <v>90</v>
      </c>
      <c r="I156" s="18" t="s">
        <v>90</v>
      </c>
      <c r="J156" s="18" t="s">
        <v>90</v>
      </c>
      <c r="K156" s="18" t="s">
        <v>90</v>
      </c>
      <c r="L156" s="18" t="s">
        <v>90</v>
      </c>
      <c r="M156" s="81"/>
      <c r="N156" s="86" t="s">
        <v>152</v>
      </c>
      <c r="O156" s="100" t="e">
        <f>'Calcul hono '!O228</f>
        <v>#DIV/0!</v>
      </c>
    </row>
    <row r="157" spans="1:15" ht="15.75" thickBot="1">
      <c r="A157" s="139" t="str">
        <f>'Calcul hono '!A202</f>
        <v>X</v>
      </c>
      <c r="B157" s="27" t="s">
        <v>5</v>
      </c>
      <c r="C157" s="27" t="s">
        <v>90</v>
      </c>
      <c r="D157" s="27"/>
      <c r="E157" s="27"/>
      <c r="F157" s="27"/>
      <c r="G157" s="17" t="s">
        <v>140</v>
      </c>
      <c r="H157" s="18" t="s">
        <v>90</v>
      </c>
      <c r="I157" s="18" t="s">
        <v>90</v>
      </c>
      <c r="J157" s="18" t="s">
        <v>90</v>
      </c>
      <c r="K157" s="18" t="s">
        <v>90</v>
      </c>
      <c r="L157" s="18" t="s">
        <v>90</v>
      </c>
      <c r="M157" s="81"/>
      <c r="N157" s="86" t="s">
        <v>152</v>
      </c>
      <c r="O157" s="100" t="e">
        <f>'Calcul hono '!O229</f>
        <v>#DIV/0!</v>
      </c>
    </row>
    <row r="158" spans="1:15" ht="15.75" thickBot="1">
      <c r="A158" s="139">
        <f>'Calcul hono '!A203</f>
        <v>0</v>
      </c>
      <c r="B158" s="27" t="s">
        <v>90</v>
      </c>
      <c r="C158" s="27" t="s">
        <v>90</v>
      </c>
      <c r="D158" s="27"/>
      <c r="E158" s="27"/>
      <c r="F158" s="27" t="s">
        <v>5</v>
      </c>
      <c r="G158" s="17" t="s">
        <v>141</v>
      </c>
      <c r="H158" s="18" t="s">
        <v>90</v>
      </c>
      <c r="I158" s="18" t="s">
        <v>90</v>
      </c>
      <c r="J158" s="18" t="s">
        <v>90</v>
      </c>
      <c r="K158" s="18" t="s">
        <v>90</v>
      </c>
      <c r="L158" s="18" t="s">
        <v>90</v>
      </c>
      <c r="M158" s="81"/>
      <c r="N158" s="104" t="s">
        <v>196</v>
      </c>
      <c r="O158" s="63">
        <f>'Calcul hono '!Q225</f>
        <v>0</v>
      </c>
    </row>
    <row r="159" spans="1:15" ht="14.25">
      <c r="A159" s="139">
        <f>'Calcul hono '!A204</f>
        <v>0</v>
      </c>
      <c r="B159" s="27"/>
      <c r="C159" s="27" t="s">
        <v>5</v>
      </c>
      <c r="D159" s="27"/>
      <c r="E159" s="27"/>
      <c r="F159" s="27"/>
      <c r="G159" s="17" t="s">
        <v>142</v>
      </c>
      <c r="H159" s="18" t="s">
        <v>90</v>
      </c>
      <c r="I159" s="18" t="s">
        <v>90</v>
      </c>
      <c r="J159" s="18" t="s">
        <v>90</v>
      </c>
      <c r="K159" s="18" t="s">
        <v>90</v>
      </c>
      <c r="L159" s="18" t="s">
        <v>90</v>
      </c>
      <c r="M159" s="18" t="s">
        <v>90</v>
      </c>
      <c r="N159" s="18" t="s">
        <v>90</v>
      </c>
      <c r="O159" s="18" t="s">
        <v>90</v>
      </c>
    </row>
    <row r="160" spans="1:15" ht="14.25">
      <c r="A160" s="139">
        <f>'Calcul hono '!A205</f>
        <v>0</v>
      </c>
      <c r="B160" s="27"/>
      <c r="C160" s="27" t="s">
        <v>5</v>
      </c>
      <c r="D160" s="27"/>
      <c r="E160" s="27"/>
      <c r="F160" s="27"/>
      <c r="G160" s="17" t="s">
        <v>237</v>
      </c>
      <c r="H160" s="18" t="s">
        <v>90</v>
      </c>
      <c r="I160" s="18" t="s">
        <v>90</v>
      </c>
      <c r="J160" s="18" t="s">
        <v>90</v>
      </c>
      <c r="K160" s="18" t="s">
        <v>90</v>
      </c>
      <c r="L160" s="18" t="s">
        <v>90</v>
      </c>
      <c r="M160" s="18" t="s">
        <v>90</v>
      </c>
      <c r="N160" s="18" t="s">
        <v>90</v>
      </c>
      <c r="O160" s="18" t="s">
        <v>90</v>
      </c>
    </row>
    <row r="161" spans="1:15" ht="14.25">
      <c r="A161" s="139">
        <f>'Calcul hono '!A206</f>
        <v>0</v>
      </c>
      <c r="B161" s="27"/>
      <c r="C161" s="27" t="s">
        <v>5</v>
      </c>
      <c r="D161" s="27"/>
      <c r="E161" s="27"/>
      <c r="F161" s="27"/>
      <c r="G161" s="17" t="s">
        <v>238</v>
      </c>
      <c r="H161" s="18" t="s">
        <v>90</v>
      </c>
      <c r="I161" s="18" t="s">
        <v>90</v>
      </c>
      <c r="J161" s="18" t="s">
        <v>90</v>
      </c>
      <c r="K161" s="18" t="s">
        <v>90</v>
      </c>
      <c r="L161" s="18" t="s">
        <v>90</v>
      </c>
      <c r="M161" s="18" t="s">
        <v>90</v>
      </c>
      <c r="N161" s="18" t="s">
        <v>90</v>
      </c>
      <c r="O161" s="18" t="s">
        <v>90</v>
      </c>
    </row>
    <row r="162" spans="1:15" ht="14.25">
      <c r="A162" s="139">
        <f>'Calcul hono '!A207</f>
        <v>0</v>
      </c>
      <c r="B162" s="27"/>
      <c r="C162" s="27" t="s">
        <v>5</v>
      </c>
      <c r="D162" s="27"/>
      <c r="E162" s="27"/>
      <c r="F162" s="27"/>
      <c r="G162" s="17" t="s">
        <v>239</v>
      </c>
      <c r="H162" s="18" t="s">
        <v>90</v>
      </c>
      <c r="I162" s="18" t="s">
        <v>90</v>
      </c>
      <c r="J162" s="18" t="s">
        <v>90</v>
      </c>
      <c r="K162" s="18" t="s">
        <v>90</v>
      </c>
      <c r="L162" s="18" t="s">
        <v>90</v>
      </c>
      <c r="M162" s="18" t="s">
        <v>90</v>
      </c>
      <c r="N162" s="18" t="s">
        <v>90</v>
      </c>
      <c r="O162" s="18" t="s">
        <v>90</v>
      </c>
    </row>
    <row r="163" spans="1:15" ht="14.25">
      <c r="A163" s="139">
        <f>'Calcul hono '!A208</f>
        <v>0</v>
      </c>
      <c r="B163" s="27"/>
      <c r="C163" s="27" t="s">
        <v>5</v>
      </c>
      <c r="D163" s="27"/>
      <c r="E163" s="27"/>
      <c r="F163" s="27"/>
      <c r="G163" s="17" t="s">
        <v>143</v>
      </c>
      <c r="H163" s="18" t="s">
        <v>90</v>
      </c>
      <c r="I163" s="18" t="s">
        <v>90</v>
      </c>
      <c r="J163" s="18" t="s">
        <v>90</v>
      </c>
      <c r="K163" s="18" t="s">
        <v>90</v>
      </c>
      <c r="L163" s="18" t="s">
        <v>90</v>
      </c>
      <c r="M163" s="18" t="s">
        <v>90</v>
      </c>
      <c r="N163" s="18" t="s">
        <v>90</v>
      </c>
      <c r="O163" s="18" t="s">
        <v>90</v>
      </c>
    </row>
    <row r="164" spans="1:15" ht="14.25">
      <c r="A164" s="139" t="str">
        <f>'Calcul hono '!A209</f>
        <v>X</v>
      </c>
      <c r="B164" s="27" t="s">
        <v>5</v>
      </c>
      <c r="C164" s="27"/>
      <c r="D164" s="27"/>
      <c r="E164" s="27"/>
      <c r="F164" s="27"/>
      <c r="G164" s="17" t="s">
        <v>144</v>
      </c>
      <c r="H164" s="18" t="s">
        <v>90</v>
      </c>
      <c r="I164" s="18" t="s">
        <v>90</v>
      </c>
      <c r="J164" s="18" t="s">
        <v>90</v>
      </c>
      <c r="K164" s="18" t="s">
        <v>90</v>
      </c>
      <c r="L164" s="18" t="s">
        <v>90</v>
      </c>
      <c r="M164" s="18" t="s">
        <v>90</v>
      </c>
      <c r="N164" s="18" t="s">
        <v>90</v>
      </c>
      <c r="O164" s="18" t="s">
        <v>90</v>
      </c>
    </row>
    <row r="165" spans="1:15" ht="14.25">
      <c r="A165" s="139">
        <f>'Calcul hono '!A210</f>
        <v>0</v>
      </c>
      <c r="B165" s="27"/>
      <c r="C165" s="27" t="s">
        <v>5</v>
      </c>
      <c r="D165" s="27"/>
      <c r="E165" s="27"/>
      <c r="F165" s="27"/>
      <c r="G165" s="17" t="s">
        <v>145</v>
      </c>
      <c r="H165" s="18" t="s">
        <v>90</v>
      </c>
      <c r="I165" s="18" t="s">
        <v>90</v>
      </c>
      <c r="J165" s="18" t="s">
        <v>90</v>
      </c>
      <c r="K165" s="18" t="s">
        <v>90</v>
      </c>
      <c r="L165" s="18" t="s">
        <v>90</v>
      </c>
      <c r="M165" s="18" t="s">
        <v>90</v>
      </c>
      <c r="N165" s="18" t="s">
        <v>90</v>
      </c>
      <c r="O165" s="18" t="s">
        <v>90</v>
      </c>
    </row>
    <row r="166" spans="1:15" ht="14.25">
      <c r="A166" s="139">
        <f>'Calcul hono '!A211</f>
        <v>0</v>
      </c>
      <c r="B166" s="27"/>
      <c r="C166" s="27" t="s">
        <v>233</v>
      </c>
      <c r="D166" s="27"/>
      <c r="E166" s="27"/>
      <c r="F166" s="27"/>
      <c r="G166" s="17" t="s">
        <v>124</v>
      </c>
      <c r="H166" s="18" t="s">
        <v>90</v>
      </c>
      <c r="I166" s="18" t="s">
        <v>90</v>
      </c>
      <c r="J166" s="18" t="s">
        <v>90</v>
      </c>
      <c r="K166" s="18" t="s">
        <v>90</v>
      </c>
      <c r="L166" s="18" t="s">
        <v>90</v>
      </c>
      <c r="M166" s="18" t="s">
        <v>90</v>
      </c>
      <c r="N166" s="18" t="s">
        <v>90</v>
      </c>
      <c r="O166" s="18" t="s">
        <v>90</v>
      </c>
    </row>
    <row r="167" spans="1:15" ht="14.25">
      <c r="A167" s="139">
        <f>'Calcul hono '!A212</f>
        <v>0</v>
      </c>
      <c r="B167" s="27"/>
      <c r="C167" s="27"/>
      <c r="D167" s="27" t="s">
        <v>234</v>
      </c>
      <c r="E167" s="27"/>
      <c r="F167" s="27"/>
      <c r="G167" s="17" t="s">
        <v>232</v>
      </c>
      <c r="H167" s="18" t="s">
        <v>90</v>
      </c>
      <c r="I167" s="18" t="s">
        <v>90</v>
      </c>
      <c r="J167" s="18" t="s">
        <v>90</v>
      </c>
      <c r="K167" s="18" t="s">
        <v>90</v>
      </c>
      <c r="L167" s="18" t="s">
        <v>90</v>
      </c>
      <c r="M167" s="18" t="s">
        <v>90</v>
      </c>
      <c r="N167" s="18" t="s">
        <v>90</v>
      </c>
      <c r="O167" s="18" t="s">
        <v>90</v>
      </c>
    </row>
    <row r="168" spans="1:15" ht="14.25">
      <c r="A168" s="139" t="str">
        <f>'Calcul hono '!A213</f>
        <v>X</v>
      </c>
      <c r="B168" s="27" t="s">
        <v>5</v>
      </c>
      <c r="C168" s="27" t="s">
        <v>90</v>
      </c>
      <c r="D168" s="27"/>
      <c r="E168" s="27"/>
      <c r="F168" s="27"/>
      <c r="G168" s="17" t="s">
        <v>79</v>
      </c>
      <c r="H168" s="18" t="s">
        <v>90</v>
      </c>
      <c r="I168" s="18" t="s">
        <v>90</v>
      </c>
      <c r="J168" s="18" t="s">
        <v>90</v>
      </c>
      <c r="K168" s="18" t="s">
        <v>90</v>
      </c>
      <c r="L168" s="18" t="s">
        <v>90</v>
      </c>
      <c r="M168" s="18" t="s">
        <v>90</v>
      </c>
      <c r="N168" s="18" t="s">
        <v>90</v>
      </c>
      <c r="O168" s="18" t="s">
        <v>90</v>
      </c>
    </row>
    <row r="169" spans="1:15" ht="14.25">
      <c r="A169" s="139">
        <f>'Calcul hono '!A214</f>
        <v>0</v>
      </c>
      <c r="B169" s="27" t="s">
        <v>90</v>
      </c>
      <c r="C169" s="27"/>
      <c r="D169" s="27"/>
      <c r="E169" s="27"/>
      <c r="F169" s="27" t="s">
        <v>5</v>
      </c>
      <c r="G169" s="17" t="s">
        <v>80</v>
      </c>
      <c r="H169" s="18" t="s">
        <v>90</v>
      </c>
      <c r="I169" s="18" t="s">
        <v>90</v>
      </c>
      <c r="J169" s="18" t="s">
        <v>90</v>
      </c>
      <c r="K169" s="18" t="s">
        <v>90</v>
      </c>
      <c r="L169" s="18" t="s">
        <v>90</v>
      </c>
      <c r="M169" s="18" t="s">
        <v>90</v>
      </c>
      <c r="N169" s="18" t="s">
        <v>90</v>
      </c>
      <c r="O169" s="18" t="s">
        <v>90</v>
      </c>
    </row>
    <row r="170" spans="1:15" ht="14.25">
      <c r="A170" s="139">
        <f>'Calcul hono '!A215</f>
        <v>0</v>
      </c>
      <c r="B170" s="27"/>
      <c r="C170" s="27" t="s">
        <v>5</v>
      </c>
      <c r="D170" s="27"/>
      <c r="E170" s="27"/>
      <c r="F170" s="27"/>
      <c r="G170" s="17" t="s">
        <v>81</v>
      </c>
      <c r="H170" s="18" t="s">
        <v>90</v>
      </c>
      <c r="I170" s="18" t="s">
        <v>90</v>
      </c>
      <c r="J170" s="18" t="s">
        <v>90</v>
      </c>
      <c r="K170" s="18" t="s">
        <v>90</v>
      </c>
      <c r="L170" s="18" t="s">
        <v>90</v>
      </c>
      <c r="M170" s="18" t="s">
        <v>90</v>
      </c>
      <c r="N170" s="18" t="s">
        <v>90</v>
      </c>
      <c r="O170" s="18" t="s">
        <v>90</v>
      </c>
    </row>
    <row r="171" spans="1:15" ht="14.25">
      <c r="A171" s="139" t="str">
        <f>'Calcul hono '!A216</f>
        <v>X</v>
      </c>
      <c r="B171" s="27" t="s">
        <v>5</v>
      </c>
      <c r="C171" s="27"/>
      <c r="D171" s="27"/>
      <c r="E171" s="27"/>
      <c r="F171" s="27"/>
      <c r="G171" s="17" t="s">
        <v>82</v>
      </c>
      <c r="H171" s="18" t="s">
        <v>90</v>
      </c>
      <c r="I171" s="18" t="s">
        <v>90</v>
      </c>
      <c r="J171" s="18" t="s">
        <v>90</v>
      </c>
      <c r="K171" s="18" t="s">
        <v>90</v>
      </c>
      <c r="L171" s="18" t="s">
        <v>90</v>
      </c>
      <c r="M171" s="18" t="s">
        <v>90</v>
      </c>
      <c r="N171" s="18" t="s">
        <v>90</v>
      </c>
      <c r="O171" s="18" t="s">
        <v>90</v>
      </c>
    </row>
    <row r="172" spans="1:15" ht="14.25">
      <c r="A172" s="139">
        <f>'Calcul hono '!A217</f>
        <v>0</v>
      </c>
      <c r="B172" s="27"/>
      <c r="C172" s="27"/>
      <c r="D172" s="27"/>
      <c r="E172" s="27"/>
      <c r="F172" s="27" t="s">
        <v>5</v>
      </c>
      <c r="G172" s="17" t="s">
        <v>83</v>
      </c>
      <c r="H172" s="18" t="s">
        <v>90</v>
      </c>
      <c r="I172" s="18" t="s">
        <v>90</v>
      </c>
      <c r="J172" s="18" t="s">
        <v>90</v>
      </c>
      <c r="K172" s="18" t="s">
        <v>90</v>
      </c>
      <c r="L172" s="18" t="s">
        <v>90</v>
      </c>
      <c r="M172" s="18" t="s">
        <v>90</v>
      </c>
      <c r="N172" s="18" t="s">
        <v>90</v>
      </c>
      <c r="O172" s="18" t="s">
        <v>90</v>
      </c>
    </row>
    <row r="173" spans="1:15" ht="14.25">
      <c r="A173" s="139">
        <f>'Calcul hono '!A218</f>
        <v>0</v>
      </c>
      <c r="B173" s="26"/>
      <c r="C173" s="26" t="s">
        <v>5</v>
      </c>
      <c r="D173" s="26"/>
      <c r="E173" s="26" t="s">
        <v>90</v>
      </c>
      <c r="F173" s="26"/>
      <c r="G173" s="17" t="s">
        <v>186</v>
      </c>
      <c r="H173" s="18" t="s">
        <v>90</v>
      </c>
      <c r="I173" s="18" t="s">
        <v>90</v>
      </c>
      <c r="J173" s="18" t="s">
        <v>90</v>
      </c>
      <c r="K173" s="18" t="s">
        <v>90</v>
      </c>
      <c r="L173" s="18" t="s">
        <v>90</v>
      </c>
      <c r="M173" s="18" t="s">
        <v>90</v>
      </c>
      <c r="N173" s="18" t="s">
        <v>90</v>
      </c>
      <c r="O173" s="18" t="s">
        <v>90</v>
      </c>
    </row>
    <row r="174" spans="1:15" ht="14.25">
      <c r="A174" s="139" t="str">
        <f>'Calcul hono '!A219</f>
        <v>X</v>
      </c>
      <c r="B174" s="26"/>
      <c r="C174" s="26" t="s">
        <v>5</v>
      </c>
      <c r="D174" s="26" t="s">
        <v>90</v>
      </c>
      <c r="E174" s="26"/>
      <c r="F174" s="26" t="s">
        <v>90</v>
      </c>
      <c r="G174" s="17" t="s">
        <v>147</v>
      </c>
      <c r="H174" s="18" t="s">
        <v>90</v>
      </c>
      <c r="I174" s="18" t="s">
        <v>90</v>
      </c>
      <c r="J174" s="18" t="s">
        <v>90</v>
      </c>
      <c r="K174" s="18" t="s">
        <v>90</v>
      </c>
      <c r="L174" s="18" t="s">
        <v>90</v>
      </c>
      <c r="M174" s="18" t="s">
        <v>90</v>
      </c>
      <c r="N174" s="18" t="s">
        <v>90</v>
      </c>
      <c r="O174" s="18" t="s">
        <v>90</v>
      </c>
    </row>
    <row r="175" spans="1:15" s="29" customFormat="1" ht="12.75">
      <c r="A175" s="141"/>
      <c r="G175" s="30"/>
      <c r="K175" s="31"/>
      <c r="L175" s="31"/>
      <c r="M175" s="32"/>
      <c r="N175" s="33"/>
      <c r="O175" s="33"/>
    </row>
    <row r="176" spans="1:15" s="29" customFormat="1" ht="13.5" thickBot="1">
      <c r="A176" s="138" t="s">
        <v>35</v>
      </c>
      <c r="B176" s="195" t="s">
        <v>38</v>
      </c>
      <c r="C176" s="195"/>
      <c r="D176" s="195"/>
      <c r="E176" s="195"/>
      <c r="F176" s="195"/>
      <c r="G176" s="224"/>
      <c r="H176" s="138">
        <v>0</v>
      </c>
      <c r="I176" s="195" t="s">
        <v>0</v>
      </c>
      <c r="J176" s="195"/>
      <c r="K176" s="195"/>
      <c r="L176" s="195"/>
      <c r="M176" s="195"/>
      <c r="N176" s="224"/>
      <c r="O176" s="33"/>
    </row>
    <row r="177" spans="2:15" ht="15.75" thickBot="1">
      <c r="B177" s="18">
        <v>1</v>
      </c>
      <c r="C177" s="18">
        <v>2</v>
      </c>
      <c r="D177" s="18">
        <v>3</v>
      </c>
      <c r="E177" s="18">
        <v>4</v>
      </c>
      <c r="F177" s="18">
        <v>5</v>
      </c>
      <c r="G177" s="232" t="s">
        <v>161</v>
      </c>
      <c r="H177" s="233"/>
      <c r="I177" s="233"/>
      <c r="J177" s="233"/>
      <c r="K177" s="233"/>
      <c r="L177" s="234"/>
      <c r="M177"/>
      <c r="N177"/>
      <c r="O177"/>
    </row>
    <row r="178" spans="12:15" ht="12.75">
      <c r="L178"/>
      <c r="M178"/>
      <c r="N178"/>
      <c r="O178"/>
    </row>
    <row r="179" spans="7:15" ht="12.75">
      <c r="G179" s="20" t="s">
        <v>260</v>
      </c>
      <c r="L179"/>
      <c r="M179"/>
      <c r="N179"/>
      <c r="O179"/>
    </row>
    <row r="180" spans="7:15" ht="12.75">
      <c r="G180" s="20" t="s">
        <v>90</v>
      </c>
      <c r="K180" s="1"/>
      <c r="M180" s="235"/>
      <c r="N180" s="236"/>
      <c r="O180" s="236"/>
    </row>
    <row r="181" spans="7:15" ht="13.5" thickBot="1">
      <c r="G181" s="20"/>
      <c r="K181" s="1"/>
      <c r="M181" s="22"/>
      <c r="N181" s="24"/>
      <c r="O181" s="24"/>
    </row>
    <row r="182" spans="7:15" ht="15" thickBot="1">
      <c r="G182" s="88" t="s">
        <v>148</v>
      </c>
      <c r="H182" s="89"/>
      <c r="I182" s="89"/>
      <c r="J182" s="89"/>
      <c r="K182" s="89"/>
      <c r="L182" s="22"/>
      <c r="M182" s="125">
        <f>'Calcul hono '!N238</f>
        <v>0</v>
      </c>
      <c r="N182" s="86" t="s">
        <v>152</v>
      </c>
      <c r="O182" s="125" t="e">
        <f>'Calcul hono '!Q238</f>
        <v>#DIV/0!</v>
      </c>
    </row>
    <row r="183" spans="10:15" ht="13.5" thickBot="1">
      <c r="J183" s="1"/>
      <c r="K183" s="1"/>
      <c r="L183" s="22"/>
      <c r="M183" s="174"/>
      <c r="N183" s="25"/>
      <c r="O183" s="174"/>
    </row>
    <row r="184" spans="7:15" ht="15" thickBot="1">
      <c r="G184" s="90" t="s">
        <v>235</v>
      </c>
      <c r="H184" s="91"/>
      <c r="I184" s="91"/>
      <c r="J184" s="91"/>
      <c r="K184" s="91"/>
      <c r="L184" s="22"/>
      <c r="M184" s="166">
        <f>'Calcul hono '!N240</f>
        <v>0</v>
      </c>
      <c r="N184" s="86" t="s">
        <v>152</v>
      </c>
      <c r="O184" s="166" t="e">
        <f>'Calcul hono '!Q240</f>
        <v>#DIV/0!</v>
      </c>
    </row>
    <row r="185" spans="10:15" ht="13.5" thickBot="1">
      <c r="J185" s="1"/>
      <c r="K185" s="1"/>
      <c r="L185" s="22"/>
      <c r="M185" s="174"/>
      <c r="N185" s="25"/>
      <c r="O185" s="174"/>
    </row>
    <row r="186" spans="7:15" ht="15" thickBot="1">
      <c r="G186" s="87" t="s">
        <v>236</v>
      </c>
      <c r="H186" s="87"/>
      <c r="I186" s="87"/>
      <c r="J186" s="87"/>
      <c r="K186" s="87"/>
      <c r="L186" s="6"/>
      <c r="M186" s="126">
        <f>'Calcul hono '!N242</f>
        <v>0</v>
      </c>
      <c r="N186" s="86" t="s">
        <v>152</v>
      </c>
      <c r="O186" s="126" t="e">
        <f>'Calcul hono '!Q242</f>
        <v>#DIV/0!</v>
      </c>
    </row>
    <row r="187" spans="13:15" ht="13.5" thickBot="1">
      <c r="M187" s="175"/>
      <c r="O187" s="175"/>
    </row>
    <row r="188" spans="7:15" ht="15" thickBot="1">
      <c r="G188" s="136" t="s">
        <v>29</v>
      </c>
      <c r="H188" s="136"/>
      <c r="I188" s="136"/>
      <c r="J188" s="136"/>
      <c r="K188" s="136"/>
      <c r="M188" s="176">
        <f>'Calcul hono '!N244</f>
        <v>0</v>
      </c>
      <c r="N188" s="86" t="s">
        <v>152</v>
      </c>
      <c r="O188" s="176" t="e">
        <f>'Calcul hono '!Q244</f>
        <v>#DIV/0!</v>
      </c>
    </row>
    <row r="189" spans="7:15" ht="12.75">
      <c r="G189" s="20"/>
      <c r="K189" s="1"/>
      <c r="N189" s="24"/>
      <c r="O189" s="24"/>
    </row>
    <row r="190" spans="1:15" s="29" customFormat="1" ht="13.5" thickBot="1">
      <c r="A190" s="141"/>
      <c r="G190" s="30"/>
      <c r="K190" s="31"/>
      <c r="L190" s="31"/>
      <c r="M190" s="32"/>
      <c r="N190" s="33"/>
      <c r="O190" s="33"/>
    </row>
    <row r="191" spans="2:12" ht="15.75" thickBot="1">
      <c r="B191" s="18">
        <v>1</v>
      </c>
      <c r="C191" s="18">
        <v>2</v>
      </c>
      <c r="D191" s="18">
        <v>3</v>
      </c>
      <c r="E191" s="18">
        <v>4</v>
      </c>
      <c r="F191" s="18">
        <v>5</v>
      </c>
      <c r="G191" s="221" t="s">
        <v>84</v>
      </c>
      <c r="H191" s="222"/>
      <c r="I191" s="222"/>
      <c r="J191" s="222"/>
      <c r="K191" s="222"/>
      <c r="L191" s="223"/>
    </row>
    <row r="192" spans="2:12" ht="14.25">
      <c r="B192" s="27" t="s">
        <v>5</v>
      </c>
      <c r="C192" s="27"/>
      <c r="D192" s="27"/>
      <c r="E192" s="27"/>
      <c r="F192" s="27"/>
      <c r="G192" s="17" t="s">
        <v>85</v>
      </c>
      <c r="H192" s="6"/>
      <c r="I192" s="6"/>
      <c r="J192" s="6"/>
      <c r="K192" s="6"/>
      <c r="L192" s="6"/>
    </row>
    <row r="193" spans="2:12" ht="14.25">
      <c r="B193" s="26"/>
      <c r="C193" s="26"/>
      <c r="D193" s="26"/>
      <c r="E193" s="26" t="s">
        <v>5</v>
      </c>
      <c r="F193" s="26"/>
      <c r="G193" s="17" t="s">
        <v>86</v>
      </c>
      <c r="H193" s="6"/>
      <c r="I193" s="6"/>
      <c r="J193" s="6"/>
      <c r="K193" s="6"/>
      <c r="L193" s="6"/>
    </row>
    <row r="194" spans="2:12" ht="14.25">
      <c r="B194" s="26"/>
      <c r="C194" s="26" t="s">
        <v>5</v>
      </c>
      <c r="D194" s="26"/>
      <c r="E194" s="26" t="s">
        <v>90</v>
      </c>
      <c r="F194" s="26"/>
      <c r="G194" s="17" t="s">
        <v>157</v>
      </c>
      <c r="H194" s="6"/>
      <c r="I194" s="6"/>
      <c r="J194" s="6"/>
      <c r="K194" s="6"/>
      <c r="L194" s="6"/>
    </row>
    <row r="195" spans="2:12" ht="14.25">
      <c r="B195" s="26"/>
      <c r="C195" s="26"/>
      <c r="D195" s="26"/>
      <c r="E195" s="26" t="s">
        <v>5</v>
      </c>
      <c r="F195" s="26" t="s">
        <v>90</v>
      </c>
      <c r="G195" s="17" t="s">
        <v>171</v>
      </c>
      <c r="H195" s="6"/>
      <c r="I195" s="6"/>
      <c r="J195" s="6"/>
      <c r="K195" s="6"/>
      <c r="L195" s="6"/>
    </row>
    <row r="196" spans="2:12" ht="14.25">
      <c r="B196" s="26"/>
      <c r="C196" s="26"/>
      <c r="D196" s="26"/>
      <c r="E196" s="26" t="s">
        <v>5</v>
      </c>
      <c r="F196" s="26" t="s">
        <v>90</v>
      </c>
      <c r="G196" s="17" t="s">
        <v>172</v>
      </c>
      <c r="H196" s="6"/>
      <c r="I196" s="6"/>
      <c r="J196" s="6"/>
      <c r="K196" s="6"/>
      <c r="L196" s="6"/>
    </row>
    <row r="197" spans="2:12" ht="14.25">
      <c r="B197" s="26"/>
      <c r="C197" s="26"/>
      <c r="D197" s="26"/>
      <c r="E197" s="26" t="s">
        <v>5</v>
      </c>
      <c r="F197" s="26" t="s">
        <v>90</v>
      </c>
      <c r="G197" s="17" t="s">
        <v>221</v>
      </c>
      <c r="H197" s="6"/>
      <c r="I197" s="6"/>
      <c r="J197" s="6"/>
      <c r="K197" s="6"/>
      <c r="L197" s="6"/>
    </row>
    <row r="198" spans="2:12" ht="14.25">
      <c r="B198" s="26"/>
      <c r="C198" s="26"/>
      <c r="D198" s="26"/>
      <c r="E198" s="26" t="s">
        <v>5</v>
      </c>
      <c r="F198" s="26" t="s">
        <v>90</v>
      </c>
      <c r="G198" s="17" t="s">
        <v>173</v>
      </c>
      <c r="H198" s="6"/>
      <c r="I198" s="6"/>
      <c r="J198" s="6"/>
      <c r="K198" s="6"/>
      <c r="L198" s="6"/>
    </row>
    <row r="199" spans="2:12" ht="14.25">
      <c r="B199" s="26" t="s">
        <v>5</v>
      </c>
      <c r="C199" s="26"/>
      <c r="D199" s="26"/>
      <c r="E199" s="26"/>
      <c r="F199" s="26" t="s">
        <v>5</v>
      </c>
      <c r="G199" s="17" t="s">
        <v>6</v>
      </c>
      <c r="H199" s="6"/>
      <c r="I199" s="6"/>
      <c r="J199" s="6"/>
      <c r="K199" s="6"/>
      <c r="L199" s="6"/>
    </row>
    <row r="200" spans="2:12" ht="14.25">
      <c r="B200" s="26"/>
      <c r="C200" s="26" t="s">
        <v>5</v>
      </c>
      <c r="D200" s="26"/>
      <c r="E200" s="26"/>
      <c r="F200" s="26" t="s">
        <v>90</v>
      </c>
      <c r="G200" s="20" t="s">
        <v>214</v>
      </c>
      <c r="H200" s="6"/>
      <c r="I200" s="6"/>
      <c r="J200" s="6"/>
      <c r="K200" s="6"/>
      <c r="L200" s="6"/>
    </row>
    <row r="201" spans="2:12" ht="14.25">
      <c r="B201" s="26"/>
      <c r="C201" s="26"/>
      <c r="D201" s="26" t="s">
        <v>5</v>
      </c>
      <c r="E201" s="26"/>
      <c r="F201" s="26" t="s">
        <v>90</v>
      </c>
      <c r="G201" s="20" t="s">
        <v>215</v>
      </c>
      <c r="H201" s="6"/>
      <c r="I201" s="6"/>
      <c r="J201" s="6"/>
      <c r="K201" s="6"/>
      <c r="L201" s="6"/>
    </row>
  </sheetData>
  <sheetProtection password="CABB" sheet="1" objects="1" scenarios="1"/>
  <mergeCells count="38">
    <mergeCell ref="G138:L138"/>
    <mergeCell ref="M20:N20"/>
    <mergeCell ref="I21:M21"/>
    <mergeCell ref="I22:M22"/>
    <mergeCell ref="B2:F2"/>
    <mergeCell ref="B5:F5"/>
    <mergeCell ref="B10:F10"/>
    <mergeCell ref="B12:F12"/>
    <mergeCell ref="B14:F14"/>
    <mergeCell ref="M154:N154"/>
    <mergeCell ref="G191:L191"/>
    <mergeCell ref="G110:L110"/>
    <mergeCell ref="B20:F20"/>
    <mergeCell ref="B21:F21"/>
    <mergeCell ref="B22:F22"/>
    <mergeCell ref="G71:L71"/>
    <mergeCell ref="G26:L26"/>
    <mergeCell ref="G47:L47"/>
    <mergeCell ref="G177:L177"/>
    <mergeCell ref="M26:N26"/>
    <mergeCell ref="G154:L154"/>
    <mergeCell ref="M180:O180"/>
    <mergeCell ref="G93:L93"/>
    <mergeCell ref="M93:N93"/>
    <mergeCell ref="M94:N94"/>
    <mergeCell ref="M110:N110"/>
    <mergeCell ref="B176:G176"/>
    <mergeCell ref="I176:N176"/>
    <mergeCell ref="M139:N139"/>
    <mergeCell ref="M27:N27"/>
    <mergeCell ref="M155:N155"/>
    <mergeCell ref="B23:F23"/>
    <mergeCell ref="M138:N138"/>
    <mergeCell ref="M48:N48"/>
    <mergeCell ref="M72:N72"/>
    <mergeCell ref="M71:N71"/>
    <mergeCell ref="M111:N111"/>
    <mergeCell ref="M47:N47"/>
  </mergeCells>
  <printOptions/>
  <pageMargins left="0.39000000000000007" right="0.39000000000000007" top="0.39000000000000007" bottom="0.39000000000000007" header="0.31" footer="0.47"/>
  <pageSetup fitToHeight="0" horizontalDpi="1200" verticalDpi="1200" orientation="portrait" paperSize="9" scale="64" r:id="rId1"/>
  <headerFooter alignWithMargins="0">
    <oddHeader>&amp;L&amp;"Arial,Italique"&amp;8Nos ref : &amp;F- &amp;A</oddHeader>
  </headerFooter>
  <rowBreaks count="1" manualBreakCount="1">
    <brk id="176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 3A sprl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3A</dc:creator>
  <cp:keywords/>
  <dc:description/>
  <cp:lastModifiedBy>Onur Sar</cp:lastModifiedBy>
  <cp:lastPrinted>2010-10-29T06:59:18Z</cp:lastPrinted>
  <dcterms:created xsi:type="dcterms:W3CDTF">2004-12-06T09:23:19Z</dcterms:created>
  <dcterms:modified xsi:type="dcterms:W3CDTF">2023-07-11T08:56:06Z</dcterms:modified>
  <cp:category/>
  <cp:version/>
  <cp:contentType/>
  <cp:contentStatus/>
</cp:coreProperties>
</file>